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20376" windowHeight="11256" activeTab="3"/>
  </bookViews>
  <sheets>
    <sheet name="Figure 1" sheetId="4" r:id="rId1"/>
    <sheet name="Figure 2" sheetId="3" r:id="rId2"/>
    <sheet name="Figure 3" sheetId="1" r:id="rId3"/>
    <sheet name="Figure 4" sheetId="2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C20" i="2" l="1"/>
  <c r="C36" i="2"/>
  <c r="E5" i="3" l="1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D5" i="3"/>
  <c r="D66" i="4" l="1"/>
  <c r="E65" i="4"/>
  <c r="D65" i="4"/>
  <c r="B65" i="4" s="1"/>
  <c r="E64" i="4"/>
  <c r="D64" i="4"/>
  <c r="E63" i="4"/>
  <c r="D63" i="4"/>
  <c r="B63" i="4" s="1"/>
  <c r="E62" i="4"/>
  <c r="D62" i="4"/>
  <c r="B62" i="4" s="1"/>
  <c r="B64" i="4" l="1"/>
  <c r="G11" i="1" l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<sst xmlns="http://schemas.openxmlformats.org/spreadsheetml/2006/main" count="78" uniqueCount="54">
  <si>
    <t>National</t>
  </si>
  <si>
    <t>Inputs</t>
  </si>
  <si>
    <t>Labour</t>
  </si>
  <si>
    <t>Early Indica</t>
  </si>
  <si>
    <t>Late Indica</t>
  </si>
  <si>
    <t>Japonica</t>
  </si>
  <si>
    <t>2005 (US$ per tonne, current)</t>
  </si>
  <si>
    <t>2010 (US$ per tonne, current)</t>
  </si>
  <si>
    <t>INPUT AND LABOUR COSTS OF RICE PRODUCTION IN CHINA, NATIONAL AND SELECTED CROPS: 2005 and 2010, expressed in US$ per tonne</t>
  </si>
  <si>
    <t>% change from 2005 to 2010</t>
  </si>
  <si>
    <t>Source: Production costs from Prof. Jikun Huang, converted at official exchange rates to US dollars</t>
  </si>
  <si>
    <t>RICE PRICES ON THE WORLD MARKET AT CONSTANT 2007 PRICES</t>
  </si>
  <si>
    <t>Source: FAOSTAT</t>
  </si>
  <si>
    <t>Note: In 1986-1987 a US dollar was worth 6.4 rupees in purchasing power parity.</t>
  </si>
  <si>
    <t>RURAL WAGES IN INDIA, CONSTANT RUPEE PER DAY, 1986-1987 VALUE</t>
  </si>
  <si>
    <t xml:space="preserve">Source: Data from Indian Labour Bureau, presented in Usami (2012), updated from the Labour Bureau site. </t>
  </si>
  <si>
    <t>COSTS:</t>
  </si>
  <si>
    <t>RICE PRODUCTION, WORLD, TOTAL AND PER CAPITA</t>
  </si>
  <si>
    <t>Rice</t>
  </si>
  <si>
    <t>US Deflator to base 2007</t>
  </si>
  <si>
    <t>Nominal price, annual average</t>
  </si>
  <si>
    <t>Rice, paddy</t>
  </si>
  <si>
    <t>Production Quantity</t>
  </si>
  <si>
    <t>World +</t>
  </si>
  <si>
    <t>Total (1000)</t>
  </si>
  <si>
    <t>Population-Estimates 2006 rev.</t>
  </si>
  <si>
    <t>Production, kg/cap</t>
  </si>
  <si>
    <t>items</t>
  </si>
  <si>
    <t>subject</t>
  </si>
  <si>
    <t>country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</si>
  <si>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</si>
  <si>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</si>
  <si>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</si>
  <si>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</si>
  <si>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</si>
  <si>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</si>
  <si>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</si>
  <si>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</si>
  <si>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</si>
  <si>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</si>
  <si>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</si>
  <si>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</si>
  <si>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</si>
  <si>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Unskilled male</t>
  </si>
  <si>
    <t>2011-12</t>
  </si>
  <si>
    <t>2012-13</t>
  </si>
  <si>
    <t>Unskilled Female</t>
  </si>
  <si>
    <t>Interpolated value</t>
  </si>
  <si>
    <t>Table 1A Real wage rates for agricultural labour (at 1986-87 prices) in rupees</t>
  </si>
  <si>
    <t>Average of monthly wages published Indian Lab Bur</t>
  </si>
  <si>
    <t>All-India</t>
  </si>
  <si>
    <t>Rice, $ per metric ton</t>
  </si>
  <si>
    <t>Source: Data from IMF, deflated by the US consumer price index. Available at http://www.imf.org/external/np/res/commod/index.aspx</t>
  </si>
  <si>
    <r>
      <t>Notes</t>
    </r>
    <r>
      <rPr>
        <sz val="10"/>
        <rFont val="Calibri"/>
        <family val="2"/>
        <scheme val="minor"/>
      </rPr>
      <t>:  Thailand white milled 5% broken, free on board Bangkok. Prices were deflated by US consumer price index, with 2007 prices as base; but with US GDP deflator for 2008 onwards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</si>
</sst>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#,##0.0"/>
    <numFmt numFmtId="166" formatCode="_(* #,##0.0_);_(* \(#,##0.0\);_(* &quot;-&quot;??_);_(@_)"/>
    <numFmt numFmtId="167" formatCode="_-* #,##0_-;\-* #,##0_-;_-* &quot;-&quot;??_-;_-@_-"/>
    <numFmt numFmtId="168" formatCode="#,##0.00_ ;[Red]\-#,##0.00\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2B2A29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2B2A29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0" fillId="2" borderId="0" xfId="0" applyFill="1"/>
    <xf numFmtId="0" fontId="2" fillId="2" borderId="0" xfId="0" applyFont="1" applyFill="1"/>
    <xf numFmtId="2" fontId="1" fillId="0" borderId="0" xfId="0" applyNumberFormat="1" applyFont="1"/>
    <xf numFmtId="0" fontId="5" fillId="0" borderId="0" xfId="0" applyFont="1"/>
    <xf numFmtId="43" fontId="5" fillId="0" borderId="0" xfId="1" applyFont="1"/>
    <xf numFmtId="164" fontId="4" fillId="0" borderId="0" xfId="1" applyNumberFormat="1" applyFont="1" applyAlignment="1">
      <alignment horizontal="center"/>
    </xf>
    <xf numFmtId="166" fontId="5" fillId="0" borderId="0" xfId="1" applyNumberFormat="1" applyFont="1" applyAlignment="1"/>
    <xf numFmtId="164" fontId="5" fillId="0" borderId="0" xfId="0" applyNumberFormat="1" applyFont="1"/>
    <xf numFmtId="9" fontId="5" fillId="0" borderId="0" xfId="2" applyFont="1"/>
    <xf numFmtId="166" fontId="5" fillId="3" borderId="0" xfId="1" applyNumberFormat="1" applyFont="1" applyFill="1" applyAlignment="1"/>
    <xf numFmtId="43" fontId="5" fillId="3" borderId="0" xfId="0" applyNumberFormat="1" applyFont="1" applyFill="1"/>
    <xf numFmtId="0" fontId="4" fillId="0" borderId="0" xfId="0" applyFont="1" applyAlignment="1">
      <alignment horizontal="center" wrapText="1"/>
    </xf>
    <xf numFmtId="0" fontId="6" fillId="0" borderId="0" xfId="0" applyFont="1"/>
    <xf numFmtId="0" fontId="7" fillId="0" borderId="0" xfId="0" applyFont="1"/>
    <xf numFmtId="166" fontId="5" fillId="0" borderId="0" xfId="1" applyNumberFormat="1" applyFont="1" applyAlignment="1">
      <alignment wrapText="1"/>
    </xf>
    <xf numFmtId="0" fontId="5" fillId="4" borderId="0" xfId="0" applyFont="1" applyFill="1"/>
    <xf numFmtId="3" fontId="5" fillId="4" borderId="0" xfId="0" applyNumberFormat="1" applyFont="1" applyFill="1"/>
    <xf numFmtId="167" fontId="1" fillId="5" borderId="1" xfId="1" applyNumberFormat="1" applyFont="1" applyFill="1" applyBorder="1" applyAlignment="1">
      <alignment wrapText="1"/>
    </xf>
    <xf numFmtId="167" fontId="1" fillId="0" borderId="1" xfId="1" applyNumberFormat="1" applyFont="1" applyBorder="1" applyAlignment="1">
      <alignment wrapText="1"/>
    </xf>
    <xf numFmtId="0" fontId="8" fillId="2" borderId="0" xfId="0" applyFont="1" applyFill="1"/>
    <xf numFmtId="0" fontId="1" fillId="2" borderId="0" xfId="0" applyFont="1" applyFill="1"/>
    <xf numFmtId="3" fontId="5" fillId="6" borderId="0" xfId="0" applyNumberFormat="1" applyFont="1" applyFill="1"/>
    <xf numFmtId="3" fontId="5" fillId="0" borderId="0" xfId="0" applyNumberFormat="1" applyFont="1"/>
    <xf numFmtId="1" fontId="5" fillId="0" borderId="0" xfId="0" applyNumberFormat="1" applyFont="1"/>
    <xf numFmtId="49" fontId="9" fillId="0" borderId="0" xfId="0" applyNumberFormat="1" applyFont="1" applyAlignment="1"/>
    <xf numFmtId="0" fontId="8" fillId="0" borderId="0" xfId="0" applyFont="1"/>
    <xf numFmtId="0" fontId="1" fillId="0" borderId="0" xfId="0" applyFont="1" applyAlignment="1"/>
    <xf numFmtId="0" fontId="10" fillId="3" borderId="0" xfId="0" applyFont="1" applyFill="1" applyAlignment="1"/>
    <xf numFmtId="49" fontId="11" fillId="3" borderId="0" xfId="0" applyNumberFormat="1" applyFont="1" applyFill="1"/>
    <xf numFmtId="164" fontId="9" fillId="3" borderId="0" xfId="0" applyNumberFormat="1" applyFont="1" applyFill="1"/>
    <xf numFmtId="0" fontId="1" fillId="3" borderId="0" xfId="0" applyFont="1" applyFill="1" applyAlignment="1"/>
    <xf numFmtId="0" fontId="9" fillId="3" borderId="0" xfId="0" applyFont="1" applyFill="1"/>
    <xf numFmtId="49" fontId="5" fillId="3" borderId="0" xfId="0" applyNumberFormat="1" applyFont="1" applyFill="1"/>
    <xf numFmtId="0" fontId="10" fillId="3" borderId="0" xfId="0" applyFont="1" applyFill="1"/>
    <xf numFmtId="0" fontId="5" fillId="3" borderId="0" xfId="0" applyFont="1" applyFill="1" applyAlignment="1"/>
    <xf numFmtId="43" fontId="12" fillId="3" borderId="0" xfId="1" applyFont="1" applyFill="1"/>
    <xf numFmtId="43" fontId="10" fillId="3" borderId="0" xfId="1" applyFont="1" applyFill="1"/>
    <xf numFmtId="49" fontId="5" fillId="3" borderId="0" xfId="0" applyNumberFormat="1" applyFont="1" applyFill="1" applyAlignment="1"/>
    <xf numFmtId="164" fontId="10" fillId="3" borderId="0" xfId="0" applyNumberFormat="1" applyFont="1" applyFill="1"/>
    <xf numFmtId="0" fontId="13" fillId="0" borderId="0" xfId="0" applyFont="1"/>
    <xf numFmtId="49" fontId="9" fillId="0" borderId="0" xfId="0" applyNumberFormat="1" applyFont="1" applyAlignment="1">
      <alignment horizontal="right"/>
    </xf>
    <xf numFmtId="0" fontId="0" fillId="0" borderId="0" xfId="0" applyFill="1"/>
    <xf numFmtId="43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1" applyNumberFormat="1" applyFont="1" applyAlignment="1">
      <alignment horizontal="center"/>
    </xf>
    <xf numFmtId="0" fontId="5" fillId="3" borderId="0" xfId="0" applyFont="1" applyFill="1" applyAlignment="1">
      <alignment horizontal="center"/>
    </xf>
    <xf numFmtId="164" fontId="5" fillId="3" borderId="0" xfId="1" applyNumberFormat="1" applyFont="1" applyFill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7" fillId="2" borderId="0" xfId="0" applyFont="1" applyFill="1"/>
    <xf numFmtId="1" fontId="5" fillId="0" borderId="0" xfId="0" applyNumberFormat="1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3" fontId="5" fillId="0" borderId="0" xfId="0" applyNumberFormat="1" applyFont="1" applyFill="1" applyBorder="1"/>
    <xf numFmtId="168" fontId="5" fillId="0" borderId="0" xfId="0" applyNumberFormat="1" applyFont="1" applyFill="1" applyBorder="1"/>
    <xf numFmtId="0" fontId="1" fillId="0" borderId="0" xfId="0" applyFont="1" applyFill="1" applyBorder="1" applyAlignment="1">
      <alignment wrapText="1"/>
    </xf>
    <xf numFmtId="167" fontId="1" fillId="0" borderId="0" xfId="1" applyNumberFormat="1" applyFont="1" applyFill="1" applyBorder="1" applyAlignment="1">
      <alignment wrapText="1"/>
    </xf>
    <xf numFmtId="167" fontId="1" fillId="5" borderId="2" xfId="1" applyNumberFormat="1" applyFont="1" applyFill="1" applyBorder="1" applyAlignment="1">
      <alignment wrapText="1"/>
    </xf>
    <xf numFmtId="167" fontId="1" fillId="0" borderId="2" xfId="1" applyNumberFormat="1" applyFont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fottrell\AppData\Local\Microsoft\Windows\Temporary%20Internet%20Files\Content.Outlook\V27I02ST\A%20Holding\Data%20Base\Trade%20Commodities%20Agric\IMF%20Commodity%20Price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ean Freight"/>
      <sheetName val="Pink De07"/>
      <sheetName val="OECD FAO Out"/>
      <sheetName val="FAPRI 08"/>
      <sheetName val="UNCTAD"/>
      <sheetName val="USDA Project"/>
      <sheetName val="W Bank Ind"/>
      <sheetName val="US Fert P"/>
      <sheetName val="CBOT"/>
      <sheetName val="IMFCommP"/>
      <sheetName val="IMFRecent"/>
      <sheetName val="US$ Deflator"/>
      <sheetName val="TimmerADB"/>
      <sheetName val="ComPAnn"/>
      <sheetName val="WFP FAO Cs"/>
      <sheetName val="FAOCer"/>
      <sheetName val="Volatile"/>
      <sheetName val="US$€ ER"/>
      <sheetName val="UNCTADPAnn"/>
      <sheetName val="IndixVol"/>
      <sheetName val="BankPi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43">
          <cell r="AS343">
            <v>393.47826090000001</v>
          </cell>
        </row>
        <row r="344">
          <cell r="AS344">
            <v>481.14285710000001</v>
          </cell>
        </row>
        <row r="345">
          <cell r="AS345">
            <v>672.64474829999995</v>
          </cell>
        </row>
        <row r="346">
          <cell r="AS346">
            <v>1015.211265</v>
          </cell>
        </row>
        <row r="347">
          <cell r="AS347">
            <v>1009.318182</v>
          </cell>
        </row>
        <row r="348">
          <cell r="AS348">
            <v>834.6</v>
          </cell>
        </row>
        <row r="349">
          <cell r="AS349">
            <v>799</v>
          </cell>
        </row>
        <row r="350">
          <cell r="AS350">
            <v>737</v>
          </cell>
        </row>
        <row r="351">
          <cell r="AS351">
            <v>722</v>
          </cell>
        </row>
        <row r="352">
          <cell r="AS352">
            <v>624</v>
          </cell>
        </row>
        <row r="353">
          <cell r="AS353">
            <v>563.25</v>
          </cell>
        </row>
        <row r="354">
          <cell r="AS354">
            <v>550.75</v>
          </cell>
        </row>
        <row r="355">
          <cell r="AS355">
            <v>615.25</v>
          </cell>
        </row>
        <row r="356">
          <cell r="AS356">
            <v>634</v>
          </cell>
        </row>
        <row r="357">
          <cell r="AS357">
            <v>625.25</v>
          </cell>
        </row>
        <row r="358">
          <cell r="AS358">
            <v>577.25</v>
          </cell>
        </row>
        <row r="359">
          <cell r="AS359">
            <v>540.75</v>
          </cell>
        </row>
        <row r="360">
          <cell r="AS360">
            <v>548.6</v>
          </cell>
        </row>
        <row r="361">
          <cell r="AS361">
            <v>623</v>
          </cell>
        </row>
        <row r="362">
          <cell r="AS362">
            <v>576.25</v>
          </cell>
        </row>
        <row r="363">
          <cell r="AS363">
            <v>593.66999999999996</v>
          </cell>
        </row>
        <row r="364">
          <cell r="AS364">
            <v>566.25</v>
          </cell>
        </row>
        <row r="365">
          <cell r="AS365">
            <v>566.25</v>
          </cell>
        </row>
        <row r="366">
          <cell r="AS366">
            <v>606</v>
          </cell>
        </row>
        <row r="367">
          <cell r="AS367">
            <v>598</v>
          </cell>
        </row>
        <row r="368">
          <cell r="AS368">
            <v>584.75</v>
          </cell>
        </row>
        <row r="369">
          <cell r="AS369">
            <v>544.4</v>
          </cell>
        </row>
        <row r="370">
          <cell r="AS370">
            <v>504.75</v>
          </cell>
        </row>
        <row r="371">
          <cell r="AS371">
            <v>470.4</v>
          </cell>
        </row>
        <row r="372">
          <cell r="AS372">
            <v>458.55</v>
          </cell>
        </row>
        <row r="373">
          <cell r="AS373">
            <v>470.68</v>
          </cell>
        </row>
        <row r="374">
          <cell r="AS374">
            <v>486.86</v>
          </cell>
        </row>
        <row r="375">
          <cell r="AS375">
            <v>517.72</v>
          </cell>
        </row>
        <row r="376">
          <cell r="AS376">
            <v>533.13</v>
          </cell>
        </row>
        <row r="377">
          <cell r="AS377">
            <v>543.14</v>
          </cell>
        </row>
        <row r="378">
          <cell r="AS378">
            <v>536.78</v>
          </cell>
        </row>
        <row r="379">
          <cell r="AS379">
            <v>528.38</v>
          </cell>
        </row>
        <row r="380">
          <cell r="AS380">
            <v>532.79999999999995</v>
          </cell>
        </row>
        <row r="381">
          <cell r="AS381">
            <v>508.96</v>
          </cell>
        </row>
        <row r="382">
          <cell r="AS382">
            <v>500.57</v>
          </cell>
        </row>
        <row r="383">
          <cell r="AS383">
            <v>500.55</v>
          </cell>
        </row>
        <row r="384">
          <cell r="AS384">
            <v>518.09</v>
          </cell>
        </row>
        <row r="385">
          <cell r="AS385">
            <v>546.19000000000005</v>
          </cell>
        </row>
        <row r="386">
          <cell r="AS386">
            <v>577.29999999999995</v>
          </cell>
        </row>
        <row r="387">
          <cell r="AS387">
            <v>615.54999999999995</v>
          </cell>
        </row>
        <row r="388">
          <cell r="AS388">
            <v>602.14</v>
          </cell>
        </row>
        <row r="389">
          <cell r="AS389">
            <v>609.09</v>
          </cell>
        </row>
        <row r="390">
          <cell r="AS390">
            <v>580.91</v>
          </cell>
        </row>
        <row r="391">
          <cell r="AS391">
            <v>541.05999999999995</v>
          </cell>
        </row>
        <row r="392">
          <cell r="AS392">
            <v>547.48</v>
          </cell>
        </row>
        <row r="393">
          <cell r="AS393">
            <v>577.04999999999995</v>
          </cell>
        </row>
        <row r="394">
          <cell r="AS394">
            <v>585.95000000000005</v>
          </cell>
        </row>
        <row r="395">
          <cell r="AS395">
            <v>612.42999999999995</v>
          </cell>
        </row>
        <row r="396">
          <cell r="AS396">
            <v>606.14</v>
          </cell>
        </row>
        <row r="397">
          <cell r="AS397">
            <v>578.36</v>
          </cell>
        </row>
        <row r="398">
          <cell r="AS398">
            <v>582.87</v>
          </cell>
        </row>
        <row r="399">
          <cell r="AS399">
            <v>590.5</v>
          </cell>
        </row>
        <row r="400">
          <cell r="AS400">
            <v>584.74</v>
          </cell>
        </row>
        <row r="401">
          <cell r="AS401">
            <v>590.73</v>
          </cell>
        </row>
        <row r="402">
          <cell r="AS402">
            <v>565.52</v>
          </cell>
        </row>
      </sheetData>
      <sheetData sheetId="10" refreshError="1"/>
      <sheetData sheetId="11">
        <row r="137">
          <cell r="IJ137">
            <v>119.81899999999999</v>
          </cell>
          <cell r="IN137">
            <v>122.51725</v>
          </cell>
          <cell r="IR137">
            <v>124.20451633671041</v>
          </cell>
          <cell r="IV137">
            <v>125.68441872680353</v>
          </cell>
          <cell r="IZ137">
            <v>128.30623508813525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3"/>
  <sheetViews>
    <sheetView workbookViewId="0">
      <selection activeCell="I66" sqref="I66"/>
    </sheetView>
  </sheetViews>
  <sheetFormatPr defaultRowHeight="14.4" x14ac:dyDescent="0.3"/>
  <cols>
    <col min="3" max="3" width="3.33203125" customWidth="1"/>
  </cols>
  <sheetData>
    <row r="1" spans="1:67" s="3" customFormat="1" ht="21" x14ac:dyDescent="0.35">
      <c r="A1" s="3" t="s">
        <v>11</v>
      </c>
    </row>
    <row r="3" spans="1:67" x14ac:dyDescent="0.3">
      <c r="A3" s="5"/>
      <c r="B3" s="44" t="s">
        <v>51</v>
      </c>
      <c r="C3" s="6"/>
      <c r="D3" s="5"/>
      <c r="E3" s="5"/>
      <c r="F3" s="5"/>
      <c r="G3" s="5"/>
      <c r="H3" s="5"/>
    </row>
    <row r="4" spans="1:67" x14ac:dyDescent="0.3">
      <c r="A4" s="45">
        <v>1950</v>
      </c>
      <c r="B4" s="46">
        <v>1178.1048141202743</v>
      </c>
      <c r="C4" s="8"/>
      <c r="D4" s="5"/>
      <c r="E4" s="5"/>
      <c r="F4" s="5"/>
      <c r="G4" s="5"/>
      <c r="H4" s="5"/>
    </row>
    <row r="5" spans="1:67" x14ac:dyDescent="0.3">
      <c r="A5" s="45">
        <v>1951</v>
      </c>
      <c r="B5" s="46">
        <v>1152.3365764428304</v>
      </c>
      <c r="C5" s="8"/>
      <c r="D5" s="5"/>
      <c r="E5" s="5"/>
      <c r="F5" s="5"/>
      <c r="G5" s="5"/>
      <c r="H5" s="5"/>
    </row>
    <row r="6" spans="1:67" x14ac:dyDescent="0.3">
      <c r="A6" s="45">
        <v>1952</v>
      </c>
      <c r="B6" s="46">
        <v>1220.3355250359882</v>
      </c>
      <c r="C6" s="8"/>
      <c r="D6" s="5"/>
      <c r="E6" s="5"/>
      <c r="F6" s="5"/>
      <c r="G6" s="5"/>
      <c r="H6" s="5"/>
    </row>
    <row r="7" spans="1:67" x14ac:dyDescent="0.3">
      <c r="A7" s="45">
        <v>1953</v>
      </c>
      <c r="B7" s="46">
        <v>1353.7434260486787</v>
      </c>
      <c r="C7" s="8"/>
      <c r="D7" s="5"/>
      <c r="E7" s="5"/>
      <c r="F7" s="5"/>
      <c r="G7" s="5"/>
      <c r="H7" s="5"/>
    </row>
    <row r="8" spans="1:67" x14ac:dyDescent="0.3">
      <c r="A8" s="45">
        <v>1954</v>
      </c>
      <c r="B8" s="46">
        <v>1218.3389639350987</v>
      </c>
      <c r="C8" s="8"/>
      <c r="D8" s="5"/>
      <c r="E8" s="5"/>
      <c r="F8" s="5"/>
      <c r="G8" s="5"/>
      <c r="H8" s="5"/>
    </row>
    <row r="9" spans="1:67" x14ac:dyDescent="0.3">
      <c r="A9" s="45">
        <v>1955</v>
      </c>
      <c r="B9" s="46">
        <v>1095.3078070355893</v>
      </c>
      <c r="C9" s="8"/>
      <c r="D9" s="5"/>
      <c r="E9" s="5"/>
      <c r="F9" s="5"/>
      <c r="G9" s="5"/>
      <c r="H9" s="5"/>
    </row>
    <row r="10" spans="1:67" x14ac:dyDescent="0.3">
      <c r="A10" s="45">
        <v>1956</v>
      </c>
      <c r="B10" s="46">
        <v>1044.0352659513828</v>
      </c>
      <c r="C10" s="8"/>
      <c r="D10" s="5"/>
      <c r="E10" s="5"/>
      <c r="F10" s="5"/>
      <c r="G10" s="5"/>
      <c r="H10" s="5"/>
    </row>
    <row r="11" spans="1:67" x14ac:dyDescent="0.3">
      <c r="A11" s="45">
        <v>1957</v>
      </c>
      <c r="B11" s="46">
        <v>1011.4460770036316</v>
      </c>
      <c r="C11" s="8"/>
      <c r="D11" s="5"/>
      <c r="E11" s="5"/>
      <c r="F11" s="5"/>
      <c r="G11" s="5"/>
      <c r="H11" s="5"/>
    </row>
    <row r="12" spans="1:67" s="2" customFormat="1" x14ac:dyDescent="0.3">
      <c r="A12" s="45">
        <v>1958</v>
      </c>
      <c r="B12" s="46">
        <v>1040.182540551174</v>
      </c>
      <c r="C12" s="8"/>
      <c r="D12" s="5"/>
      <c r="E12" s="5"/>
      <c r="F12" s="5"/>
      <c r="G12" s="5"/>
      <c r="H12" s="5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</row>
    <row r="13" spans="1:67" x14ac:dyDescent="0.3">
      <c r="A13" s="45">
        <v>1959</v>
      </c>
      <c r="B13" s="46">
        <v>939.35692393108377</v>
      </c>
      <c r="C13" s="8"/>
      <c r="D13" s="5"/>
      <c r="E13" s="5"/>
      <c r="F13" s="5"/>
      <c r="G13" s="5"/>
      <c r="H13" s="5"/>
    </row>
    <row r="14" spans="1:67" x14ac:dyDescent="0.3">
      <c r="A14" s="45">
        <v>1960</v>
      </c>
      <c r="B14" s="46">
        <v>873.42267596864951</v>
      </c>
      <c r="C14" s="8"/>
      <c r="D14" s="5"/>
      <c r="E14" s="5"/>
      <c r="F14" s="5"/>
      <c r="G14" s="5"/>
      <c r="H14" s="5"/>
    </row>
    <row r="15" spans="1:67" x14ac:dyDescent="0.3">
      <c r="A15" s="45">
        <v>1961</v>
      </c>
      <c r="B15" s="46">
        <v>946.73372854914214</v>
      </c>
      <c r="C15" s="8"/>
      <c r="D15" s="5"/>
      <c r="E15" s="5"/>
      <c r="F15" s="5"/>
      <c r="G15" s="5"/>
      <c r="H15" s="5"/>
    </row>
    <row r="16" spans="1:67" x14ac:dyDescent="0.3">
      <c r="A16" s="45">
        <v>1962</v>
      </c>
      <c r="B16" s="46">
        <v>1047.1074527754056</v>
      </c>
      <c r="C16" s="8"/>
      <c r="D16" s="5"/>
      <c r="E16" s="5"/>
      <c r="F16" s="5"/>
      <c r="G16" s="5"/>
      <c r="H16" s="5"/>
    </row>
    <row r="17" spans="1:8" x14ac:dyDescent="0.3">
      <c r="A17" s="45">
        <v>1963</v>
      </c>
      <c r="B17" s="46">
        <v>970.20881799057281</v>
      </c>
      <c r="C17" s="8"/>
      <c r="D17" s="5"/>
      <c r="E17" s="5"/>
      <c r="F17" s="5"/>
      <c r="G17" s="5"/>
      <c r="H17" s="5"/>
    </row>
    <row r="18" spans="1:8" x14ac:dyDescent="0.3">
      <c r="A18" s="45">
        <v>1964</v>
      </c>
      <c r="B18" s="46">
        <v>921.45957570138091</v>
      </c>
      <c r="C18" s="8"/>
      <c r="D18" s="5"/>
      <c r="E18" s="5"/>
      <c r="F18" s="5"/>
      <c r="G18" s="5"/>
      <c r="H18" s="5"/>
    </row>
    <row r="19" spans="1:8" x14ac:dyDescent="0.3">
      <c r="A19" s="45">
        <v>1965</v>
      </c>
      <c r="B19" s="46">
        <v>895.92878796815114</v>
      </c>
      <c r="C19" s="8"/>
      <c r="D19" s="5"/>
      <c r="E19" s="5"/>
      <c r="F19" s="5"/>
      <c r="G19" s="5"/>
      <c r="H19" s="5"/>
    </row>
    <row r="20" spans="1:8" x14ac:dyDescent="0.3">
      <c r="A20" s="45">
        <v>1966</v>
      </c>
      <c r="B20" s="46">
        <v>1057.7191984771277</v>
      </c>
      <c r="C20" s="8"/>
      <c r="D20" s="5"/>
      <c r="E20" s="5"/>
      <c r="F20" s="5"/>
      <c r="G20" s="5"/>
      <c r="H20" s="5"/>
    </row>
    <row r="21" spans="1:8" x14ac:dyDescent="0.3">
      <c r="A21" s="45">
        <v>1967</v>
      </c>
      <c r="B21" s="46">
        <v>1372.8957109985245</v>
      </c>
      <c r="C21" s="8"/>
      <c r="D21" s="5"/>
      <c r="E21" s="5"/>
      <c r="F21" s="5"/>
      <c r="G21" s="5"/>
      <c r="H21" s="5"/>
    </row>
    <row r="22" spans="1:8" x14ac:dyDescent="0.3">
      <c r="A22" s="45">
        <v>1968</v>
      </c>
      <c r="B22" s="46">
        <v>1219.971393012906</v>
      </c>
      <c r="C22" s="8"/>
      <c r="D22" s="5"/>
      <c r="E22" s="5"/>
      <c r="F22" s="5"/>
      <c r="G22" s="5"/>
      <c r="H22" s="5"/>
    </row>
    <row r="23" spans="1:8" x14ac:dyDescent="0.3">
      <c r="A23" s="45">
        <v>1969</v>
      </c>
      <c r="B23" s="46">
        <v>1046.5766688895358</v>
      </c>
      <c r="C23" s="8"/>
      <c r="D23" s="5"/>
      <c r="E23" s="5"/>
      <c r="F23" s="5"/>
      <c r="G23" s="5"/>
      <c r="H23" s="5"/>
    </row>
    <row r="24" spans="1:8" x14ac:dyDescent="0.3">
      <c r="A24" s="45">
        <v>1970</v>
      </c>
      <c r="B24" s="46">
        <v>763.59535628758454</v>
      </c>
      <c r="C24" s="8"/>
      <c r="D24" s="9"/>
      <c r="E24" s="9"/>
      <c r="F24" s="5"/>
      <c r="G24" s="5"/>
      <c r="H24" s="5"/>
    </row>
    <row r="25" spans="1:8" x14ac:dyDescent="0.3">
      <c r="A25" s="45">
        <v>1971</v>
      </c>
      <c r="B25" s="46">
        <v>667.54816375144628</v>
      </c>
      <c r="C25" s="8"/>
      <c r="D25" s="5"/>
      <c r="E25" s="5"/>
      <c r="F25" s="5"/>
      <c r="G25" s="5"/>
      <c r="H25" s="5"/>
    </row>
    <row r="26" spans="1:8" x14ac:dyDescent="0.3">
      <c r="A26" s="45">
        <v>1972</v>
      </c>
      <c r="B26" s="46">
        <v>743.27621411512803</v>
      </c>
      <c r="C26" s="8"/>
      <c r="D26" s="5"/>
      <c r="E26" s="5"/>
      <c r="F26" s="5"/>
      <c r="G26" s="5"/>
      <c r="H26" s="5"/>
    </row>
    <row r="27" spans="1:8" x14ac:dyDescent="0.3">
      <c r="A27" s="45">
        <v>1973</v>
      </c>
      <c r="B27" s="46">
        <v>1384.3330621864898</v>
      </c>
      <c r="C27" s="8"/>
      <c r="D27" s="5"/>
      <c r="E27" s="5"/>
      <c r="F27" s="5"/>
      <c r="G27" s="5"/>
      <c r="H27" s="5"/>
    </row>
    <row r="28" spans="1:8" x14ac:dyDescent="0.3">
      <c r="A28" s="45">
        <v>1974</v>
      </c>
      <c r="B28" s="46">
        <v>2276.310774526678</v>
      </c>
      <c r="C28" s="8"/>
      <c r="D28" s="5"/>
      <c r="E28" s="5"/>
      <c r="F28" s="5"/>
      <c r="G28" s="5"/>
      <c r="H28" s="5"/>
    </row>
    <row r="29" spans="1:8" x14ac:dyDescent="0.3">
      <c r="A29" s="45">
        <v>1975</v>
      </c>
      <c r="B29" s="46">
        <v>1398.8999051793082</v>
      </c>
      <c r="C29" s="8"/>
      <c r="D29" s="5"/>
      <c r="E29" s="5"/>
      <c r="F29" s="5"/>
      <c r="G29" s="5"/>
      <c r="H29" s="5"/>
    </row>
    <row r="30" spans="1:8" x14ac:dyDescent="0.3">
      <c r="A30" s="45">
        <v>1976</v>
      </c>
      <c r="B30" s="46">
        <v>925.61625883826537</v>
      </c>
      <c r="C30" s="8"/>
      <c r="D30" s="5"/>
      <c r="E30" s="5"/>
      <c r="F30" s="5"/>
      <c r="G30" s="5"/>
      <c r="H30" s="5"/>
    </row>
    <row r="31" spans="1:8" x14ac:dyDescent="0.3">
      <c r="A31" s="45">
        <v>1977</v>
      </c>
      <c r="B31" s="46">
        <v>931.95248737079578</v>
      </c>
      <c r="C31" s="8"/>
      <c r="D31" s="5"/>
      <c r="E31" s="5"/>
      <c r="F31" s="5"/>
      <c r="G31" s="5"/>
      <c r="H31" s="5"/>
    </row>
    <row r="32" spans="1:8" x14ac:dyDescent="0.3">
      <c r="A32" s="45">
        <v>1978</v>
      </c>
      <c r="B32" s="46">
        <v>1171.101737445827</v>
      </c>
      <c r="C32" s="8"/>
      <c r="D32" s="5"/>
      <c r="E32" s="5"/>
      <c r="F32" s="5"/>
      <c r="G32" s="5"/>
      <c r="H32" s="5"/>
    </row>
    <row r="33" spans="1:8" x14ac:dyDescent="0.3">
      <c r="A33" s="45">
        <v>1979</v>
      </c>
      <c r="B33" s="46">
        <v>954.934096967713</v>
      </c>
      <c r="C33" s="8"/>
      <c r="D33" s="5"/>
      <c r="E33" s="5"/>
      <c r="F33" s="5"/>
      <c r="G33" s="5"/>
      <c r="H33" s="5"/>
    </row>
    <row r="34" spans="1:8" x14ac:dyDescent="0.3">
      <c r="A34" s="45">
        <v>1980</v>
      </c>
      <c r="B34" s="46">
        <v>1091.2342221841411</v>
      </c>
      <c r="C34" s="8"/>
      <c r="D34" s="5"/>
      <c r="E34" s="5"/>
      <c r="F34" s="5"/>
      <c r="G34" s="5"/>
      <c r="H34" s="5"/>
    </row>
    <row r="35" spans="1:8" x14ac:dyDescent="0.3">
      <c r="A35" s="45">
        <v>1981</v>
      </c>
      <c r="B35" s="46">
        <v>1101.3417243097324</v>
      </c>
      <c r="C35" s="8"/>
      <c r="D35" s="5"/>
      <c r="E35" s="5"/>
      <c r="F35" s="5"/>
      <c r="G35" s="5"/>
      <c r="H35" s="5"/>
    </row>
    <row r="36" spans="1:8" x14ac:dyDescent="0.3">
      <c r="A36" s="45">
        <v>1982</v>
      </c>
      <c r="B36" s="46">
        <v>630.35568497220709</v>
      </c>
      <c r="C36" s="8"/>
      <c r="D36" s="5"/>
      <c r="E36" s="5"/>
      <c r="F36" s="5"/>
      <c r="G36" s="5"/>
      <c r="H36" s="5"/>
    </row>
    <row r="37" spans="1:8" x14ac:dyDescent="0.3">
      <c r="A37" s="45">
        <v>1983</v>
      </c>
      <c r="B37" s="46">
        <v>576.30015840331123</v>
      </c>
      <c r="C37" s="8"/>
      <c r="D37" s="5"/>
      <c r="E37" s="5"/>
      <c r="F37" s="5"/>
      <c r="G37" s="5"/>
      <c r="H37" s="5"/>
    </row>
    <row r="38" spans="1:8" x14ac:dyDescent="0.3">
      <c r="A38" s="45">
        <v>1984</v>
      </c>
      <c r="B38" s="46">
        <v>503.391601941104</v>
      </c>
      <c r="C38" s="8"/>
      <c r="D38" s="5"/>
      <c r="E38" s="5"/>
      <c r="F38" s="5"/>
      <c r="G38" s="5"/>
      <c r="H38" s="5"/>
    </row>
    <row r="39" spans="1:8" x14ac:dyDescent="0.3">
      <c r="A39" s="45">
        <v>1985</v>
      </c>
      <c r="B39" s="46">
        <v>418.95713623160572</v>
      </c>
      <c r="C39" s="8"/>
      <c r="D39" s="5"/>
      <c r="E39" s="5"/>
      <c r="F39" s="5"/>
      <c r="G39" s="5"/>
      <c r="H39" s="5"/>
    </row>
    <row r="40" spans="1:8" x14ac:dyDescent="0.3">
      <c r="A40" s="45">
        <v>1986</v>
      </c>
      <c r="B40" s="46">
        <v>370.16527334402775</v>
      </c>
      <c r="C40" s="8"/>
      <c r="D40" s="5"/>
      <c r="E40" s="5"/>
      <c r="F40" s="5"/>
      <c r="G40" s="5"/>
      <c r="H40" s="5"/>
    </row>
    <row r="41" spans="1:8" x14ac:dyDescent="0.3">
      <c r="A41" s="45">
        <v>1987</v>
      </c>
      <c r="B41" s="46">
        <v>391.00928752845385</v>
      </c>
      <c r="C41" s="8"/>
      <c r="D41" s="5"/>
      <c r="E41" s="5"/>
      <c r="F41" s="5"/>
      <c r="G41" s="5"/>
      <c r="H41" s="5"/>
    </row>
    <row r="42" spans="1:8" x14ac:dyDescent="0.3">
      <c r="A42" s="45">
        <v>1988</v>
      </c>
      <c r="B42" s="46">
        <v>486.1046728503822</v>
      </c>
      <c r="C42" s="8"/>
      <c r="D42" s="5"/>
      <c r="E42" s="5"/>
      <c r="F42" s="5"/>
      <c r="G42" s="5"/>
      <c r="H42" s="5"/>
    </row>
    <row r="43" spans="1:8" x14ac:dyDescent="0.3">
      <c r="A43" s="45">
        <v>1989</v>
      </c>
      <c r="B43" s="46">
        <v>501.35391781347101</v>
      </c>
      <c r="C43" s="8"/>
      <c r="D43" s="5"/>
      <c r="E43" s="5"/>
      <c r="F43" s="5"/>
      <c r="G43" s="5"/>
      <c r="H43" s="5"/>
    </row>
    <row r="44" spans="1:8" x14ac:dyDescent="0.3">
      <c r="A44" s="45">
        <v>1990</v>
      </c>
      <c r="B44" s="46">
        <v>429.52336823681827</v>
      </c>
      <c r="C44" s="8"/>
      <c r="D44" s="5"/>
      <c r="E44" s="5"/>
      <c r="F44" s="5"/>
      <c r="G44" s="5"/>
      <c r="H44" s="5"/>
    </row>
    <row r="45" spans="1:8" x14ac:dyDescent="0.3">
      <c r="A45" s="45">
        <v>1991</v>
      </c>
      <c r="B45" s="46">
        <v>447.08830201848031</v>
      </c>
      <c r="C45" s="8"/>
      <c r="D45" s="5"/>
      <c r="E45" s="5"/>
      <c r="F45" s="5"/>
      <c r="G45" s="5"/>
      <c r="H45" s="5"/>
    </row>
    <row r="46" spans="1:8" x14ac:dyDescent="0.3">
      <c r="A46" s="45">
        <v>1992</v>
      </c>
      <c r="B46" s="46">
        <v>395.52514933478307</v>
      </c>
      <c r="C46" s="8"/>
      <c r="D46" s="5"/>
      <c r="E46" s="5"/>
      <c r="F46" s="5"/>
      <c r="G46" s="5"/>
      <c r="H46" s="5"/>
    </row>
    <row r="47" spans="1:8" x14ac:dyDescent="0.3">
      <c r="A47" s="45">
        <v>1993</v>
      </c>
      <c r="B47" s="46">
        <v>340.5286978289401</v>
      </c>
      <c r="C47" s="8"/>
      <c r="D47" s="5"/>
      <c r="E47" s="5"/>
      <c r="F47" s="5"/>
      <c r="G47" s="5"/>
      <c r="H47" s="5"/>
    </row>
    <row r="48" spans="1:8" x14ac:dyDescent="0.3">
      <c r="A48" s="45">
        <v>1994</v>
      </c>
      <c r="B48" s="46">
        <v>376.92930615772815</v>
      </c>
      <c r="C48" s="8"/>
      <c r="D48" s="5"/>
      <c r="E48" s="5"/>
      <c r="F48" s="5"/>
      <c r="G48" s="5"/>
      <c r="H48" s="5"/>
    </row>
    <row r="49" spans="1:8" x14ac:dyDescent="0.3">
      <c r="A49" s="45">
        <v>1995</v>
      </c>
      <c r="B49" s="46">
        <v>436.50367904027598</v>
      </c>
      <c r="C49" s="8"/>
      <c r="D49" s="5"/>
      <c r="E49" s="5"/>
      <c r="F49" s="5"/>
      <c r="G49" s="5"/>
      <c r="H49" s="5"/>
    </row>
    <row r="50" spans="1:8" x14ac:dyDescent="0.3">
      <c r="A50" s="45">
        <v>1996</v>
      </c>
      <c r="B50" s="46">
        <v>446.8938718286804</v>
      </c>
      <c r="C50" s="8"/>
      <c r="D50" s="5"/>
      <c r="E50" s="5"/>
      <c r="F50" s="5"/>
      <c r="G50" s="5"/>
      <c r="H50" s="5"/>
    </row>
    <row r="51" spans="1:8" x14ac:dyDescent="0.3">
      <c r="A51" s="45">
        <v>1997</v>
      </c>
      <c r="B51" s="46">
        <v>390.70632996943635</v>
      </c>
      <c r="C51" s="8"/>
      <c r="D51" s="5"/>
      <c r="E51" s="5"/>
      <c r="F51" s="5"/>
      <c r="G51" s="5"/>
      <c r="H51" s="5"/>
    </row>
    <row r="52" spans="1:8" x14ac:dyDescent="0.3">
      <c r="A52" s="45">
        <v>1998</v>
      </c>
      <c r="B52" s="46">
        <v>388.49184777028211</v>
      </c>
      <c r="C52" s="8"/>
      <c r="D52" s="5"/>
      <c r="E52" s="5"/>
      <c r="F52" s="5"/>
      <c r="G52" s="5"/>
      <c r="H52" s="5"/>
    </row>
    <row r="53" spans="1:8" x14ac:dyDescent="0.3">
      <c r="A53" s="45">
        <v>1999</v>
      </c>
      <c r="B53" s="46">
        <v>309.90184726268279</v>
      </c>
      <c r="C53" s="8"/>
      <c r="D53" s="5"/>
      <c r="E53" s="5"/>
      <c r="F53" s="5"/>
      <c r="G53" s="5"/>
      <c r="H53" s="5"/>
    </row>
    <row r="54" spans="1:8" x14ac:dyDescent="0.3">
      <c r="A54" s="45">
        <v>2000</v>
      </c>
      <c r="B54" s="46">
        <v>245.26507560000002</v>
      </c>
      <c r="C54" s="8"/>
      <c r="D54" s="5"/>
      <c r="E54" s="5"/>
      <c r="F54" s="5"/>
      <c r="G54" s="5"/>
      <c r="H54" s="5"/>
    </row>
    <row r="55" spans="1:8" x14ac:dyDescent="0.3">
      <c r="A55" s="45">
        <v>2001</v>
      </c>
      <c r="B55" s="46">
        <v>202.23663322505982</v>
      </c>
      <c r="C55" s="8"/>
      <c r="D55" s="10"/>
      <c r="E55" s="10"/>
      <c r="F55" s="5"/>
      <c r="G55" s="5"/>
      <c r="H55" s="5"/>
    </row>
    <row r="56" spans="1:8" x14ac:dyDescent="0.3">
      <c r="A56" s="45">
        <v>2002</v>
      </c>
      <c r="B56" s="46">
        <v>221.11974703466498</v>
      </c>
      <c r="C56" s="8"/>
      <c r="D56" s="5"/>
      <c r="E56" s="5"/>
      <c r="F56" s="5"/>
      <c r="G56" s="5"/>
      <c r="H56" s="5"/>
    </row>
    <row r="57" spans="1:8" x14ac:dyDescent="0.3">
      <c r="A57" s="45">
        <v>2003</v>
      </c>
      <c r="B57" s="46">
        <v>224.81540120567641</v>
      </c>
      <c r="C57" s="8"/>
      <c r="D57" s="5"/>
      <c r="E57" s="5"/>
      <c r="F57" s="5"/>
      <c r="G57" s="5"/>
      <c r="H57" s="5"/>
    </row>
    <row r="58" spans="1:8" x14ac:dyDescent="0.3">
      <c r="A58" s="45">
        <v>2004</v>
      </c>
      <c r="B58" s="46">
        <v>269.80380227554519</v>
      </c>
      <c r="C58" s="8"/>
      <c r="D58" s="5"/>
      <c r="E58" s="5"/>
      <c r="F58" s="5"/>
      <c r="G58" s="5"/>
      <c r="H58" s="5"/>
    </row>
    <row r="59" spans="1:8" x14ac:dyDescent="0.3">
      <c r="A59" s="45">
        <v>2005</v>
      </c>
      <c r="B59" s="46">
        <v>305.56940728330835</v>
      </c>
      <c r="C59" s="8"/>
      <c r="D59" s="5"/>
      <c r="E59" s="5"/>
      <c r="F59" s="5"/>
      <c r="G59" s="5"/>
      <c r="H59" s="5"/>
    </row>
    <row r="60" spans="1:8" ht="55.2" x14ac:dyDescent="0.3">
      <c r="A60" s="45">
        <v>2006</v>
      </c>
      <c r="B60" s="46">
        <v>312.17441247821779</v>
      </c>
      <c r="C60" s="1"/>
      <c r="D60" s="16" t="s">
        <v>20</v>
      </c>
      <c r="E60" s="5" t="s">
        <v>19</v>
      </c>
      <c r="F60" s="5"/>
      <c r="G60" s="5"/>
      <c r="H60" s="5"/>
    </row>
    <row r="61" spans="1:8" x14ac:dyDescent="0.3">
      <c r="A61" s="45">
        <v>2007</v>
      </c>
      <c r="B61" s="46">
        <v>332.39400000000001</v>
      </c>
      <c r="C61" s="44"/>
      <c r="D61" s="44"/>
      <c r="E61" s="12">
        <v>1</v>
      </c>
      <c r="F61" s="5"/>
      <c r="G61" s="5"/>
      <c r="H61" s="5"/>
    </row>
    <row r="62" spans="1:8" x14ac:dyDescent="0.3">
      <c r="A62" s="47">
        <v>2008</v>
      </c>
      <c r="B62" s="48">
        <f>D62*$E62</f>
        <v>684.77881280955171</v>
      </c>
      <c r="C62" s="11"/>
      <c r="D62" s="11">
        <f>AVERAGE([1]IMFCommP!AS343:AS354)</f>
        <v>700.19960944166667</v>
      </c>
      <c r="E62" s="12">
        <f>'[1]US$ Deflator'!IJ137/'[1]US$ Deflator'!IN137</f>
        <v>0.97797657064617416</v>
      </c>
      <c r="F62" s="5"/>
      <c r="G62" s="5"/>
      <c r="H62" s="5"/>
    </row>
    <row r="63" spans="1:8" x14ac:dyDescent="0.3">
      <c r="A63" s="47">
        <v>2009</v>
      </c>
      <c r="B63" s="48">
        <f>D63*$E63</f>
        <v>568.56646526355837</v>
      </c>
      <c r="C63" s="11"/>
      <c r="D63" s="11">
        <f>AVERAGE([1]IMFCommP!AS355:AS366)</f>
        <v>589.37666666666667</v>
      </c>
      <c r="E63" s="12">
        <f>'[1]US$ Deflator'!IJ137/'[1]US$ Deflator'!IR137</f>
        <v>0.96469116851740255</v>
      </c>
      <c r="F63" s="5"/>
      <c r="G63" s="5"/>
      <c r="H63" s="5"/>
    </row>
    <row r="64" spans="1:8" x14ac:dyDescent="0.3">
      <c r="A64" s="47">
        <v>2010</v>
      </c>
      <c r="B64" s="48">
        <f>D64*$E64</f>
        <v>496.46044011468052</v>
      </c>
      <c r="C64" s="11"/>
      <c r="D64" s="11">
        <f>AVERAGE([1]IMFCommP!AS367:AS378)</f>
        <v>520.76333333333343</v>
      </c>
      <c r="E64" s="12">
        <f>'[1]US$ Deflator'!IJ137/'[1]US$ Deflator'!IV137</f>
        <v>0.95333217286421934</v>
      </c>
      <c r="F64" s="5"/>
      <c r="G64" s="5"/>
      <c r="H64" s="5"/>
    </row>
    <row r="65" spans="1:8" x14ac:dyDescent="0.3">
      <c r="A65" s="47">
        <v>2011</v>
      </c>
      <c r="B65" s="48">
        <f>D65*$E65</f>
        <v>515.21611785863695</v>
      </c>
      <c r="C65" s="11"/>
      <c r="D65" s="11">
        <f>AVERAGE([1]IMFCommP!AS379:AS390)</f>
        <v>551.71083333333343</v>
      </c>
      <c r="E65" s="12">
        <f>'[1]US$ Deflator'!IJ137/'[1]US$ Deflator'!IZ137</f>
        <v>0.9338517330642172</v>
      </c>
      <c r="F65" s="5"/>
      <c r="G65" s="5"/>
      <c r="H65" s="5"/>
    </row>
    <row r="66" spans="1:8" x14ac:dyDescent="0.3">
      <c r="A66" s="45"/>
      <c r="B66" s="46"/>
      <c r="C66" s="8"/>
      <c r="D66" s="8">
        <f>AVERAGE([1]IMFCommP!AS391:AS402)</f>
        <v>580.23583333333329</v>
      </c>
      <c r="E66" s="5"/>
      <c r="F66" s="5"/>
      <c r="G66" s="5"/>
      <c r="H66" s="5"/>
    </row>
    <row r="67" spans="1:8" ht="15" x14ac:dyDescent="0.25">
      <c r="A67" s="13"/>
      <c r="B67" s="7"/>
      <c r="C67" s="8"/>
      <c r="D67" s="5"/>
      <c r="E67" s="5"/>
      <c r="F67" s="5"/>
      <c r="G67" s="5"/>
      <c r="H67" s="5"/>
    </row>
    <row r="68" spans="1:8" ht="15" x14ac:dyDescent="0.25">
      <c r="A68" s="5"/>
      <c r="B68" s="5"/>
      <c r="C68" s="5"/>
      <c r="D68" s="5"/>
      <c r="E68" s="5"/>
      <c r="F68" s="5"/>
      <c r="G68" s="5"/>
      <c r="H68" s="5"/>
    </row>
    <row r="69" spans="1:8" s="2" customFormat="1" x14ac:dyDescent="0.3">
      <c r="A69" s="49" t="s">
        <v>53</v>
      </c>
      <c r="B69" s="50"/>
      <c r="C69" s="50"/>
      <c r="D69" s="50"/>
      <c r="E69" s="50"/>
      <c r="F69" s="50"/>
      <c r="G69" s="50"/>
      <c r="H69" s="50"/>
    </row>
    <row r="70" spans="1:8" s="2" customFormat="1" ht="10.8" customHeight="1" x14ac:dyDescent="0.3">
      <c r="A70" s="50"/>
      <c r="B70" s="50"/>
      <c r="C70" s="50"/>
      <c r="D70" s="50"/>
      <c r="E70" s="50"/>
      <c r="F70" s="50"/>
      <c r="G70" s="50"/>
      <c r="H70" s="50"/>
    </row>
    <row r="71" spans="1:8" s="2" customFormat="1" ht="2.4" customHeight="1" x14ac:dyDescent="0.3">
      <c r="A71" s="50"/>
      <c r="B71" s="50"/>
      <c r="C71" s="50"/>
      <c r="D71" s="50"/>
      <c r="E71" s="50"/>
      <c r="F71" s="50"/>
      <c r="G71" s="50"/>
      <c r="H71" s="50"/>
    </row>
    <row r="72" spans="1:8" s="2" customFormat="1" x14ac:dyDescent="0.3">
      <c r="A72" s="2" t="s">
        <v>52</v>
      </c>
      <c r="H72" s="51"/>
    </row>
    <row r="73" spans="1:8" ht="15" x14ac:dyDescent="0.25">
      <c r="A73" s="14"/>
      <c r="B73" s="15"/>
      <c r="C73" s="15"/>
      <c r="D73" s="15"/>
      <c r="E73" s="15"/>
      <c r="F73" s="15"/>
      <c r="G73" s="15"/>
      <c r="H73" s="15"/>
    </row>
  </sheetData>
  <mergeCells count="1">
    <mergeCell ref="A69:H7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8"/>
  <sheetViews>
    <sheetView workbookViewId="0">
      <selection activeCell="B15" sqref="B15"/>
    </sheetView>
  </sheetViews>
  <sheetFormatPr defaultColWidth="9.109375" defaultRowHeight="13.8" x14ac:dyDescent="0.3"/>
  <cols>
    <col min="1" max="1" width="15.109375" style="1" customWidth="1"/>
    <col min="2" max="2" width="18.33203125" style="1" customWidth="1"/>
    <col min="3" max="3" width="26.109375" style="1" bestFit="1" customWidth="1"/>
    <col min="4" max="45" width="10.88671875" style="1" bestFit="1" customWidth="1"/>
    <col min="46" max="53" width="11.6640625" style="1" bestFit="1" customWidth="1"/>
    <col min="54" max="55" width="9.109375" style="1"/>
    <col min="56" max="56" width="10.88671875" style="1" bestFit="1" customWidth="1"/>
    <col min="57" max="57" width="9.109375" style="1"/>
    <col min="58" max="58" width="9.33203125" style="1" bestFit="1" customWidth="1"/>
    <col min="59" max="59" width="9.88671875" style="1" bestFit="1" customWidth="1"/>
    <col min="60" max="62" width="9.109375" style="1"/>
    <col min="63" max="63" width="9.33203125" style="1" bestFit="1" customWidth="1"/>
    <col min="64" max="64" width="9.109375" style="1"/>
    <col min="65" max="65" width="9.33203125" style="1" bestFit="1" customWidth="1"/>
    <col min="66" max="66" width="9.109375" style="1"/>
    <col min="67" max="67" width="9.33203125" style="1" bestFit="1" customWidth="1"/>
    <col min="68" max="75" width="11.6640625" style="1" bestFit="1" customWidth="1"/>
    <col min="76" max="16384" width="9.109375" style="1"/>
  </cols>
  <sheetData>
    <row r="1" spans="1:109" s="21" customFormat="1" ht="12.75" x14ac:dyDescent="0.2">
      <c r="A1" s="21" t="s">
        <v>17</v>
      </c>
    </row>
    <row r="2" spans="1:109" s="25" customFormat="1" x14ac:dyDescent="0.3">
      <c r="A2" s="25" t="s">
        <v>27</v>
      </c>
      <c r="B2" s="25" t="s">
        <v>28</v>
      </c>
      <c r="C2" s="25" t="s">
        <v>29</v>
      </c>
      <c r="D2" s="25">
        <v>1961</v>
      </c>
      <c r="E2" s="25">
        <v>1962</v>
      </c>
      <c r="F2" s="25">
        <v>1963</v>
      </c>
      <c r="G2" s="25">
        <v>1964</v>
      </c>
      <c r="H2" s="25">
        <v>1965</v>
      </c>
      <c r="I2" s="25">
        <v>1966</v>
      </c>
      <c r="J2" s="25">
        <v>1967</v>
      </c>
      <c r="K2" s="25">
        <v>1968</v>
      </c>
      <c r="L2" s="25">
        <v>1969</v>
      </c>
      <c r="M2" s="25">
        <v>1970</v>
      </c>
      <c r="N2" s="25">
        <v>1971</v>
      </c>
      <c r="O2" s="25">
        <v>1972</v>
      </c>
      <c r="P2" s="25">
        <v>1973</v>
      </c>
      <c r="Q2" s="25">
        <v>1974</v>
      </c>
      <c r="R2" s="25">
        <v>1975</v>
      </c>
      <c r="S2" s="25">
        <v>1976</v>
      </c>
      <c r="T2" s="25">
        <v>1977</v>
      </c>
      <c r="U2" s="25">
        <v>1978</v>
      </c>
      <c r="V2" s="25">
        <v>1979</v>
      </c>
      <c r="W2" s="25">
        <v>1980</v>
      </c>
      <c r="X2" s="25">
        <v>1981</v>
      </c>
      <c r="Y2" s="25">
        <v>1982</v>
      </c>
      <c r="Z2" s="25">
        <v>1983</v>
      </c>
      <c r="AA2" s="25">
        <v>1984</v>
      </c>
      <c r="AB2" s="25">
        <v>1985</v>
      </c>
      <c r="AC2" s="25">
        <v>1986</v>
      </c>
      <c r="AD2" s="25">
        <v>1987</v>
      </c>
      <c r="AE2" s="25">
        <v>1988</v>
      </c>
      <c r="AF2" s="25">
        <v>1989</v>
      </c>
      <c r="AG2" s="25">
        <v>1990</v>
      </c>
      <c r="AH2" s="25">
        <v>1991</v>
      </c>
      <c r="AI2" s="25">
        <v>1992</v>
      </c>
      <c r="AJ2" s="25">
        <v>1993</v>
      </c>
      <c r="AK2" s="25">
        <v>1994</v>
      </c>
      <c r="AL2" s="25">
        <v>1995</v>
      </c>
      <c r="AM2" s="25">
        <v>1996</v>
      </c>
      <c r="AN2" s="25">
        <v>1997</v>
      </c>
      <c r="AO2" s="25">
        <v>1998</v>
      </c>
      <c r="AP2" s="25">
        <v>1999</v>
      </c>
      <c r="AQ2" s="25">
        <v>2000</v>
      </c>
      <c r="AR2" s="25">
        <v>2001</v>
      </c>
      <c r="AS2" s="25">
        <v>2002</v>
      </c>
      <c r="AT2" s="25">
        <v>2003</v>
      </c>
      <c r="AU2" s="25">
        <v>2004</v>
      </c>
      <c r="AV2" s="25">
        <v>2005</v>
      </c>
      <c r="AW2" s="25">
        <v>2006</v>
      </c>
      <c r="AX2" s="25">
        <v>2007</v>
      </c>
      <c r="AY2" s="25">
        <v>2008</v>
      </c>
      <c r="AZ2" s="25">
        <v>2009</v>
      </c>
      <c r="BA2" s="25">
        <v>2010</v>
      </c>
      <c r="BB2" s="52"/>
      <c r="BC2" s="52"/>
      <c r="BD2" s="52"/>
      <c r="BE2" s="52"/>
      <c r="BF2" s="52"/>
      <c r="BG2" s="52"/>
      <c r="BH2" s="52"/>
      <c r="BI2" s="52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</row>
    <row r="3" spans="1:109" s="17" customFormat="1" x14ac:dyDescent="0.3">
      <c r="A3" s="17" t="s">
        <v>21</v>
      </c>
      <c r="B3" s="17" t="s">
        <v>22</v>
      </c>
      <c r="C3" s="17" t="s">
        <v>23</v>
      </c>
      <c r="D3" s="18">
        <v>215646637</v>
      </c>
      <c r="E3" s="18">
        <v>226456301</v>
      </c>
      <c r="F3" s="18">
        <v>247119211</v>
      </c>
      <c r="G3" s="18">
        <v>262928961</v>
      </c>
      <c r="H3" s="18">
        <v>254059669</v>
      </c>
      <c r="I3" s="18">
        <v>261181258</v>
      </c>
      <c r="J3" s="18">
        <v>277386363</v>
      </c>
      <c r="K3" s="18">
        <v>288624306</v>
      </c>
      <c r="L3" s="18">
        <v>295584391</v>
      </c>
      <c r="M3" s="18">
        <v>316345703</v>
      </c>
      <c r="N3" s="18">
        <v>317712426</v>
      </c>
      <c r="O3" s="18">
        <v>307289937</v>
      </c>
      <c r="P3" s="18">
        <v>334928838</v>
      </c>
      <c r="Q3" s="18">
        <v>331970614</v>
      </c>
      <c r="R3" s="18">
        <v>356963088</v>
      </c>
      <c r="S3" s="18">
        <v>347746462</v>
      </c>
      <c r="T3" s="18">
        <v>369481153</v>
      </c>
      <c r="U3" s="18">
        <v>385208745</v>
      </c>
      <c r="V3" s="18">
        <v>375251758</v>
      </c>
      <c r="W3" s="18">
        <v>396871310</v>
      </c>
      <c r="X3" s="18">
        <v>410075231</v>
      </c>
      <c r="Y3" s="18">
        <v>421949049</v>
      </c>
      <c r="Z3" s="18">
        <v>448016295</v>
      </c>
      <c r="AA3" s="18">
        <v>465342898</v>
      </c>
      <c r="AB3" s="18">
        <v>468164572</v>
      </c>
      <c r="AC3" s="18">
        <v>468675242</v>
      </c>
      <c r="AD3" s="18">
        <v>461439908</v>
      </c>
      <c r="AE3" s="18">
        <v>487444902</v>
      </c>
      <c r="AF3" s="18">
        <v>514402640</v>
      </c>
      <c r="AG3" s="18">
        <v>518530218</v>
      </c>
      <c r="AH3" s="18">
        <v>518679531</v>
      </c>
      <c r="AI3" s="18">
        <v>528561136</v>
      </c>
      <c r="AJ3" s="18">
        <v>529911023</v>
      </c>
      <c r="AK3" s="18">
        <v>538959160</v>
      </c>
      <c r="AL3" s="18">
        <v>547515056</v>
      </c>
      <c r="AM3" s="18">
        <v>568914214</v>
      </c>
      <c r="AN3" s="18">
        <v>577130750</v>
      </c>
      <c r="AO3" s="18">
        <v>579231489</v>
      </c>
      <c r="AP3" s="18">
        <v>610981540.70000005</v>
      </c>
      <c r="AQ3" s="18">
        <v>598879697</v>
      </c>
      <c r="AR3" s="18">
        <v>597904289</v>
      </c>
      <c r="AS3" s="18">
        <v>568993429</v>
      </c>
      <c r="AT3" s="19">
        <v>587068540</v>
      </c>
      <c r="AU3" s="19">
        <v>607990214</v>
      </c>
      <c r="AV3" s="19">
        <v>634392234</v>
      </c>
      <c r="AW3" s="19">
        <v>641239835</v>
      </c>
      <c r="AX3" s="19">
        <v>657149812</v>
      </c>
      <c r="AY3" s="19">
        <v>689043756</v>
      </c>
      <c r="AZ3" s="19">
        <v>684779898</v>
      </c>
      <c r="BA3" s="59">
        <v>672015587</v>
      </c>
      <c r="BB3" s="54"/>
      <c r="BC3" s="54"/>
      <c r="BD3" s="55"/>
      <c r="BE3" s="54"/>
      <c r="BF3" s="56"/>
      <c r="BG3" s="55"/>
      <c r="BH3" s="54"/>
      <c r="BI3" s="54"/>
      <c r="BJ3" s="57"/>
      <c r="BK3" s="57"/>
      <c r="BL3" s="57"/>
      <c r="BM3" s="57"/>
      <c r="BN3" s="57"/>
      <c r="BO3" s="57"/>
      <c r="BP3" s="58"/>
      <c r="BQ3" s="58"/>
      <c r="BR3" s="58"/>
      <c r="BS3" s="58"/>
      <c r="BT3" s="58"/>
      <c r="BU3" s="58"/>
      <c r="BV3" s="58"/>
      <c r="BW3" s="58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</row>
    <row r="4" spans="1:109" s="23" customFormat="1" ht="12.75" x14ac:dyDescent="0.2">
      <c r="A4" s="23" t="s">
        <v>23</v>
      </c>
      <c r="B4" s="23" t="s">
        <v>24</v>
      </c>
      <c r="C4" s="23" t="s">
        <v>25</v>
      </c>
      <c r="D4" s="20">
        <v>3085785</v>
      </c>
      <c r="E4" s="20">
        <v>3142041</v>
      </c>
      <c r="F4" s="20">
        <v>3199945</v>
      </c>
      <c r="G4" s="20">
        <v>3260570</v>
      </c>
      <c r="H4" s="20">
        <v>3324618</v>
      </c>
      <c r="I4" s="20">
        <v>3392365</v>
      </c>
      <c r="J4" s="20">
        <v>3463446</v>
      </c>
      <c r="K4" s="20">
        <v>3537050</v>
      </c>
      <c r="L4" s="20">
        <v>3612027</v>
      </c>
      <c r="M4" s="20">
        <v>3687496</v>
      </c>
      <c r="N4" s="20">
        <v>3763290</v>
      </c>
      <c r="O4" s="20">
        <v>3839486</v>
      </c>
      <c r="P4" s="20">
        <v>3915748</v>
      </c>
      <c r="Q4" s="20">
        <v>3991767</v>
      </c>
      <c r="R4" s="20">
        <v>4067338</v>
      </c>
      <c r="S4" s="20">
        <v>4142237</v>
      </c>
      <c r="T4" s="20">
        <v>4216603</v>
      </c>
      <c r="U4" s="20">
        <v>4291047</v>
      </c>
      <c r="V4" s="20">
        <v>4366460</v>
      </c>
      <c r="W4" s="20">
        <v>4443492</v>
      </c>
      <c r="X4" s="20">
        <v>4522202</v>
      </c>
      <c r="Y4" s="20">
        <v>4602459</v>
      </c>
      <c r="Z4" s="20">
        <v>4684373</v>
      </c>
      <c r="AA4" s="20">
        <v>4768042</v>
      </c>
      <c r="AB4" s="20">
        <v>4853449</v>
      </c>
      <c r="AC4" s="20">
        <v>4940684</v>
      </c>
      <c r="AD4" s="20">
        <v>5029533</v>
      </c>
      <c r="AE4" s="20">
        <v>5119111</v>
      </c>
      <c r="AF4" s="20">
        <v>5208291</v>
      </c>
      <c r="AG4" s="20">
        <v>5296249</v>
      </c>
      <c r="AH4" s="20">
        <v>5382632</v>
      </c>
      <c r="AI4" s="20">
        <v>5478014</v>
      </c>
      <c r="AJ4" s="20">
        <v>5561745</v>
      </c>
      <c r="AK4" s="20">
        <v>5644415</v>
      </c>
      <c r="AL4" s="20">
        <v>5726237</v>
      </c>
      <c r="AM4" s="20">
        <v>5807205</v>
      </c>
      <c r="AN4" s="20">
        <v>5887259</v>
      </c>
      <c r="AO4" s="20">
        <v>5966463</v>
      </c>
      <c r="AP4" s="20">
        <v>6044931</v>
      </c>
      <c r="AQ4" s="20">
        <v>6122769</v>
      </c>
      <c r="AR4" s="20">
        <v>6200003</v>
      </c>
      <c r="AS4" s="20">
        <v>6276717</v>
      </c>
      <c r="AT4" s="20">
        <v>6353191</v>
      </c>
      <c r="AU4" s="20">
        <v>6429754</v>
      </c>
      <c r="AV4" s="20">
        <v>6506646</v>
      </c>
      <c r="AW4" s="20">
        <v>6583961</v>
      </c>
      <c r="AX4" s="20">
        <v>6661633</v>
      </c>
      <c r="AY4" s="20">
        <v>6739605</v>
      </c>
      <c r="AZ4" s="20">
        <v>6817737</v>
      </c>
      <c r="BA4" s="60">
        <v>6895888</v>
      </c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</row>
    <row r="5" spans="1:109" s="5" customFormat="1" ht="12.75" x14ac:dyDescent="0.2">
      <c r="A5" s="5" t="s">
        <v>18</v>
      </c>
      <c r="B5" s="5" t="s">
        <v>26</v>
      </c>
      <c r="D5" s="24">
        <f>D3/D4</f>
        <v>69.883882707317582</v>
      </c>
      <c r="E5" s="24">
        <f t="shared" ref="E5:BA5" si="0">E3/E4</f>
        <v>72.072993636938534</v>
      </c>
      <c r="F5" s="24">
        <f t="shared" si="0"/>
        <v>77.226080760763082</v>
      </c>
      <c r="G5" s="24">
        <f t="shared" si="0"/>
        <v>80.638956072097827</v>
      </c>
      <c r="H5" s="24">
        <f t="shared" si="0"/>
        <v>76.417702424759781</v>
      </c>
      <c r="I5" s="24">
        <f t="shared" si="0"/>
        <v>76.99090693365838</v>
      </c>
      <c r="J5" s="24">
        <f t="shared" si="0"/>
        <v>80.089703434094247</v>
      </c>
      <c r="K5" s="24">
        <f t="shared" si="0"/>
        <v>81.600290072235339</v>
      </c>
      <c r="L5" s="24">
        <f t="shared" si="0"/>
        <v>81.833383582127155</v>
      </c>
      <c r="M5" s="24">
        <f t="shared" si="0"/>
        <v>85.78875827933102</v>
      </c>
      <c r="N5" s="24">
        <f t="shared" si="0"/>
        <v>84.424114538077049</v>
      </c>
      <c r="O5" s="24">
        <f t="shared" si="0"/>
        <v>80.03413399606093</v>
      </c>
      <c r="P5" s="24">
        <f t="shared" si="0"/>
        <v>85.533808100010518</v>
      </c>
      <c r="Q5" s="24">
        <f t="shared" si="0"/>
        <v>83.163825443719531</v>
      </c>
      <c r="R5" s="24">
        <f t="shared" si="0"/>
        <v>87.763320383012186</v>
      </c>
      <c r="S5" s="24">
        <f t="shared" si="0"/>
        <v>83.951367823714577</v>
      </c>
      <c r="T5" s="24">
        <f t="shared" si="0"/>
        <v>87.625311892060978</v>
      </c>
      <c r="U5" s="24">
        <f t="shared" si="0"/>
        <v>89.770339266850257</v>
      </c>
      <c r="V5" s="24">
        <f t="shared" si="0"/>
        <v>85.939584468883254</v>
      </c>
      <c r="W5" s="24">
        <f t="shared" si="0"/>
        <v>89.315184994144246</v>
      </c>
      <c r="X5" s="24">
        <f t="shared" si="0"/>
        <v>90.680432010777054</v>
      </c>
      <c r="Y5" s="24">
        <f t="shared" si="0"/>
        <v>91.679045701439165</v>
      </c>
      <c r="Z5" s="24">
        <f t="shared" si="0"/>
        <v>95.640610813869856</v>
      </c>
      <c r="AA5" s="24">
        <f t="shared" si="0"/>
        <v>97.596224613793254</v>
      </c>
      <c r="AB5" s="24">
        <f t="shared" si="0"/>
        <v>96.460181615177163</v>
      </c>
      <c r="AC5" s="24">
        <f t="shared" si="0"/>
        <v>94.860396252826533</v>
      </c>
      <c r="AD5" s="24">
        <f t="shared" si="0"/>
        <v>91.746074237906384</v>
      </c>
      <c r="AE5" s="24">
        <f t="shared" si="0"/>
        <v>95.22061584521218</v>
      </c>
      <c r="AF5" s="24">
        <f t="shared" si="0"/>
        <v>98.766109650939242</v>
      </c>
      <c r="AG5" s="24">
        <f t="shared" si="0"/>
        <v>97.905181195219484</v>
      </c>
      <c r="AH5" s="24">
        <f t="shared" si="0"/>
        <v>96.361692755514397</v>
      </c>
      <c r="AI5" s="24">
        <f t="shared" si="0"/>
        <v>96.487730042310957</v>
      </c>
      <c r="AJ5" s="24">
        <f t="shared" si="0"/>
        <v>95.277835103910732</v>
      </c>
      <c r="AK5" s="24">
        <f t="shared" si="0"/>
        <v>95.485388654094351</v>
      </c>
      <c r="AL5" s="24">
        <f t="shared" si="0"/>
        <v>95.615158087239493</v>
      </c>
      <c r="AM5" s="24">
        <f t="shared" si="0"/>
        <v>97.966958975961759</v>
      </c>
      <c r="AN5" s="24">
        <f t="shared" si="0"/>
        <v>98.030467149483314</v>
      </c>
      <c r="AO5" s="24">
        <f t="shared" si="0"/>
        <v>97.081216962210277</v>
      </c>
      <c r="AP5" s="24">
        <f t="shared" si="0"/>
        <v>101.07336886062059</v>
      </c>
      <c r="AQ5" s="24">
        <f t="shared" si="0"/>
        <v>97.811904548415924</v>
      </c>
      <c r="AR5" s="24">
        <f t="shared" si="0"/>
        <v>96.436128982518241</v>
      </c>
      <c r="AS5" s="24">
        <f t="shared" si="0"/>
        <v>90.651439120164255</v>
      </c>
      <c r="AT5" s="24">
        <f t="shared" si="0"/>
        <v>92.405303098867961</v>
      </c>
      <c r="AU5" s="24">
        <f t="shared" si="0"/>
        <v>94.558860883324613</v>
      </c>
      <c r="AV5" s="24">
        <f t="shared" si="0"/>
        <v>97.499116134487721</v>
      </c>
      <c r="AW5" s="24">
        <f t="shared" si="0"/>
        <v>97.394233501686898</v>
      </c>
      <c r="AX5" s="24">
        <f t="shared" si="0"/>
        <v>98.646955183511309</v>
      </c>
      <c r="AY5" s="24">
        <f t="shared" si="0"/>
        <v>102.23800296901673</v>
      </c>
      <c r="AZ5" s="24">
        <f t="shared" si="0"/>
        <v>100.44093780678251</v>
      </c>
      <c r="BA5" s="24">
        <f t="shared" si="0"/>
        <v>97.451638860723961</v>
      </c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</row>
    <row r="6" spans="1:109" ht="12.75" x14ac:dyDescent="0.2">
      <c r="E6" s="4"/>
      <c r="F6" s="4"/>
      <c r="G6" s="4"/>
    </row>
    <row r="8" spans="1:109" s="22" customFormat="1" ht="12.75" x14ac:dyDescent="0.2">
      <c r="A8" s="22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D7" sqref="D7"/>
    </sheetView>
  </sheetViews>
  <sheetFormatPr defaultRowHeight="14.4" x14ac:dyDescent="0.3"/>
  <cols>
    <col min="3" max="3" width="11.88671875" customWidth="1"/>
    <col min="5" max="6" width="24.44140625" bestFit="1" customWidth="1"/>
    <col min="7" max="7" width="23.6640625" bestFit="1" customWidth="1"/>
  </cols>
  <sheetData>
    <row r="1" spans="1:7" s="3" customFormat="1" ht="21" x14ac:dyDescent="0.35">
      <c r="A1" s="3" t="s">
        <v>8</v>
      </c>
    </row>
    <row r="3" spans="1:7" ht="15" x14ac:dyDescent="0.25">
      <c r="C3" s="1"/>
      <c r="D3" s="1" t="s">
        <v>16</v>
      </c>
      <c r="E3" s="1" t="s">
        <v>6</v>
      </c>
      <c r="F3" s="1" t="s">
        <v>7</v>
      </c>
      <c r="G3" s="1" t="s">
        <v>9</v>
      </c>
    </row>
    <row r="4" spans="1:7" ht="15" x14ac:dyDescent="0.25">
      <c r="C4" s="1" t="s">
        <v>0</v>
      </c>
      <c r="D4" s="1" t="s">
        <v>1</v>
      </c>
      <c r="E4" s="4">
        <v>68.653396611932209</v>
      </c>
      <c r="F4" s="4">
        <v>118.30005058239004</v>
      </c>
      <c r="G4" s="4">
        <f>100*((F4-E4)/E4)</f>
        <v>72.314927477061005</v>
      </c>
    </row>
    <row r="5" spans="1:7" ht="15" x14ac:dyDescent="0.25">
      <c r="C5" s="1"/>
      <c r="D5" s="1" t="s">
        <v>2</v>
      </c>
      <c r="E5" s="4">
        <v>52.249821782190914</v>
      </c>
      <c r="F5" s="4">
        <v>87.949786629294991</v>
      </c>
      <c r="G5" s="4">
        <f t="shared" ref="G5:G11" si="0">100*((F5-E5)/E5)</f>
        <v>68.325524622693024</v>
      </c>
    </row>
    <row r="6" spans="1:7" ht="15" x14ac:dyDescent="0.25">
      <c r="C6" s="1" t="s">
        <v>3</v>
      </c>
      <c r="D6" s="1" t="s">
        <v>1</v>
      </c>
      <c r="E6" s="4">
        <v>72.879182559675655</v>
      </c>
      <c r="F6" s="4">
        <v>134.64247898854063</v>
      </c>
      <c r="G6" s="4">
        <f t="shared" si="0"/>
        <v>84.747515352949165</v>
      </c>
    </row>
    <row r="7" spans="1:7" ht="15" x14ac:dyDescent="0.25">
      <c r="C7" s="1"/>
      <c r="D7" s="1" t="s">
        <v>2</v>
      </c>
      <c r="E7" s="4">
        <v>59.967175185844887</v>
      </c>
      <c r="F7" s="4">
        <v>92.100885380025133</v>
      </c>
      <c r="G7" s="4">
        <f t="shared" si="0"/>
        <v>53.585499224524646</v>
      </c>
    </row>
    <row r="8" spans="1:7" ht="15" x14ac:dyDescent="0.25">
      <c r="C8" s="1" t="s">
        <v>4</v>
      </c>
      <c r="D8" s="1" t="s">
        <v>1</v>
      </c>
      <c r="E8" s="4">
        <v>70.977746089527727</v>
      </c>
      <c r="F8" s="4">
        <v>133.00555858028804</v>
      </c>
      <c r="G8" s="4">
        <f t="shared" si="0"/>
        <v>87.390507459227535</v>
      </c>
    </row>
    <row r="9" spans="1:7" ht="15" x14ac:dyDescent="0.25">
      <c r="C9" s="1"/>
      <c r="D9" s="1" t="s">
        <v>2</v>
      </c>
      <c r="E9" s="4">
        <v>51.05805514669489</v>
      </c>
      <c r="F9" s="4">
        <v>87.628060530774746</v>
      </c>
      <c r="G9" s="4">
        <f t="shared" si="0"/>
        <v>71.62436030712604</v>
      </c>
    </row>
    <row r="10" spans="1:7" ht="15" x14ac:dyDescent="0.25">
      <c r="C10" s="1" t="s">
        <v>5</v>
      </c>
      <c r="D10" s="1" t="s">
        <v>1</v>
      </c>
      <c r="E10" s="4">
        <v>78.30945075110435</v>
      </c>
      <c r="F10" s="4">
        <v>120.24807157371174</v>
      </c>
      <c r="G10" s="4">
        <f t="shared" si="0"/>
        <v>53.554992941916346</v>
      </c>
    </row>
    <row r="11" spans="1:7" ht="15" x14ac:dyDescent="0.25">
      <c r="C11" s="1"/>
      <c r="D11" s="1" t="s">
        <v>2</v>
      </c>
      <c r="E11" s="4">
        <v>43.726350485118282</v>
      </c>
      <c r="F11" s="4">
        <v>76.414275423590411</v>
      </c>
      <c r="G11" s="4">
        <f t="shared" si="0"/>
        <v>74.755666950977442</v>
      </c>
    </row>
    <row r="14" spans="1:7" s="2" customFormat="1" ht="15" x14ac:dyDescent="0.25">
      <c r="A14" s="2" t="s">
        <v>10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B45" sqref="B45"/>
    </sheetView>
  </sheetViews>
  <sheetFormatPr defaultRowHeight="14.4" x14ac:dyDescent="0.3"/>
  <cols>
    <col min="1" max="1" width="15.109375" style="1" customWidth="1"/>
    <col min="2" max="5" width="9.109375" style="1"/>
  </cols>
  <sheetData>
    <row r="1" spans="1:5" s="3" customFormat="1" ht="21" x14ac:dyDescent="0.35">
      <c r="A1" s="21" t="s">
        <v>14</v>
      </c>
      <c r="B1" s="21"/>
      <c r="C1" s="21"/>
      <c r="D1" s="21"/>
      <c r="E1" s="21"/>
    </row>
    <row r="5" spans="1:5" ht="15" x14ac:dyDescent="0.25">
      <c r="A5" s="26" t="s">
        <v>48</v>
      </c>
      <c r="C5" s="27"/>
    </row>
    <row r="6" spans="1:5" ht="15" x14ac:dyDescent="0.25">
      <c r="A6" s="28"/>
      <c r="C6" s="42" t="s">
        <v>50</v>
      </c>
    </row>
    <row r="7" spans="1:5" ht="15" x14ac:dyDescent="0.25">
      <c r="A7" s="29" t="s">
        <v>43</v>
      </c>
      <c r="B7" s="30" t="s">
        <v>30</v>
      </c>
      <c r="C7" s="31">
        <v>18</v>
      </c>
    </row>
    <row r="8" spans="1:5" ht="15" x14ac:dyDescent="0.25">
      <c r="A8" s="32"/>
      <c r="B8" s="30" t="s">
        <v>31</v>
      </c>
      <c r="C8" s="33">
        <v>18.3</v>
      </c>
    </row>
    <row r="9" spans="1:5" ht="15" x14ac:dyDescent="0.25">
      <c r="A9" s="32"/>
      <c r="B9" s="34" t="s">
        <v>32</v>
      </c>
      <c r="C9" s="35">
        <v>17.399999999999999</v>
      </c>
    </row>
    <row r="10" spans="1:5" ht="15" x14ac:dyDescent="0.25">
      <c r="A10" s="36"/>
      <c r="B10" s="34" t="s">
        <v>33</v>
      </c>
      <c r="C10" s="35">
        <v>17.8</v>
      </c>
    </row>
    <row r="11" spans="1:5" ht="15" x14ac:dyDescent="0.25">
      <c r="A11" s="36"/>
      <c r="B11" s="34" t="s">
        <v>34</v>
      </c>
      <c r="C11" s="35">
        <v>17.8</v>
      </c>
    </row>
    <row r="12" spans="1:5" ht="15" x14ac:dyDescent="0.25">
      <c r="A12" s="36"/>
      <c r="B12" s="34" t="s">
        <v>35</v>
      </c>
      <c r="C12" s="35">
        <v>17.8</v>
      </c>
    </row>
    <row r="13" spans="1:5" ht="15" x14ac:dyDescent="0.25">
      <c r="A13" s="36"/>
      <c r="B13" s="34" t="s">
        <v>36</v>
      </c>
      <c r="C13" s="35">
        <v>17.600000000000001</v>
      </c>
    </row>
    <row r="14" spans="1:5" ht="15" x14ac:dyDescent="0.25">
      <c r="A14" s="36"/>
      <c r="B14" s="34" t="s">
        <v>37</v>
      </c>
      <c r="C14" s="35">
        <v>17.5</v>
      </c>
    </row>
    <row r="15" spans="1:5" ht="15" x14ac:dyDescent="0.25">
      <c r="A15" s="36"/>
      <c r="B15" s="34" t="s">
        <v>38</v>
      </c>
      <c r="C15" s="35">
        <v>17.2</v>
      </c>
    </row>
    <row r="16" spans="1:5" ht="15" x14ac:dyDescent="0.25">
      <c r="A16" s="36"/>
      <c r="B16" s="34" t="s">
        <v>39</v>
      </c>
      <c r="C16" s="35">
        <v>17.5</v>
      </c>
    </row>
    <row r="17" spans="1:4" ht="15" x14ac:dyDescent="0.25">
      <c r="A17" s="36"/>
      <c r="B17" s="34" t="s">
        <v>40</v>
      </c>
      <c r="C17" s="35">
        <v>18.7</v>
      </c>
    </row>
    <row r="18" spans="1:4" ht="15" x14ac:dyDescent="0.25">
      <c r="A18" s="36"/>
      <c r="B18" s="34" t="s">
        <v>41</v>
      </c>
      <c r="C18" s="35">
        <v>19.3</v>
      </c>
    </row>
    <row r="19" spans="1:4" ht="15" x14ac:dyDescent="0.25">
      <c r="A19" s="36"/>
      <c r="B19" s="34" t="s">
        <v>42</v>
      </c>
      <c r="C19" s="35">
        <v>21.3</v>
      </c>
    </row>
    <row r="20" spans="1:4" ht="15" x14ac:dyDescent="0.25">
      <c r="A20" s="28"/>
      <c r="B20" s="34" t="s">
        <v>44</v>
      </c>
      <c r="C20" s="37">
        <f>(C19+C21)/2</f>
        <v>22.498850507834121</v>
      </c>
      <c r="D20" s="41" t="s">
        <v>47</v>
      </c>
    </row>
    <row r="21" spans="1:4" ht="15" x14ac:dyDescent="0.25">
      <c r="A21" s="28"/>
      <c r="B21" s="34" t="s">
        <v>45</v>
      </c>
      <c r="C21" s="38">
        <v>23.697701015668244</v>
      </c>
      <c r="D21" s="1" t="s">
        <v>49</v>
      </c>
    </row>
    <row r="22" spans="1:4" ht="15" x14ac:dyDescent="0.25">
      <c r="A22" s="28"/>
      <c r="C22" s="27"/>
    </row>
    <row r="23" spans="1:4" ht="15" x14ac:dyDescent="0.25">
      <c r="A23" s="29" t="s">
        <v>46</v>
      </c>
      <c r="B23" s="34" t="s">
        <v>30</v>
      </c>
      <c r="C23" s="35">
        <v>14.2</v>
      </c>
    </row>
    <row r="24" spans="1:4" ht="15" x14ac:dyDescent="0.25">
      <c r="A24" s="39"/>
      <c r="B24" s="34" t="s">
        <v>31</v>
      </c>
      <c r="C24" s="35">
        <v>14.5</v>
      </c>
    </row>
    <row r="25" spans="1:4" ht="15" x14ac:dyDescent="0.25">
      <c r="A25" s="36"/>
      <c r="B25" s="34" t="s">
        <v>32</v>
      </c>
      <c r="C25" s="40">
        <v>13</v>
      </c>
    </row>
    <row r="26" spans="1:4" ht="15" x14ac:dyDescent="0.25">
      <c r="A26" s="36"/>
      <c r="B26" s="34" t="s">
        <v>33</v>
      </c>
      <c r="C26" s="35">
        <v>13.3</v>
      </c>
    </row>
    <row r="27" spans="1:4" ht="15" x14ac:dyDescent="0.25">
      <c r="A27" s="36"/>
      <c r="B27" s="34" t="s">
        <v>34</v>
      </c>
      <c r="C27" s="35">
        <v>13.4</v>
      </c>
    </row>
    <row r="28" spans="1:4" ht="15" x14ac:dyDescent="0.25">
      <c r="A28" s="36"/>
      <c r="B28" s="34" t="s">
        <v>35</v>
      </c>
      <c r="C28" s="35">
        <v>13.3</v>
      </c>
    </row>
    <row r="29" spans="1:4" ht="15" x14ac:dyDescent="0.25">
      <c r="A29" s="36"/>
      <c r="B29" s="34" t="s">
        <v>36</v>
      </c>
      <c r="C29" s="35">
        <v>13.1</v>
      </c>
    </row>
    <row r="30" spans="1:4" ht="15" x14ac:dyDescent="0.25">
      <c r="A30" s="36"/>
      <c r="B30" s="34" t="s">
        <v>37</v>
      </c>
      <c r="C30" s="35">
        <v>13.1</v>
      </c>
    </row>
    <row r="31" spans="1:4" ht="15" x14ac:dyDescent="0.25">
      <c r="A31" s="36"/>
      <c r="B31" s="34" t="s">
        <v>38</v>
      </c>
      <c r="C31" s="35">
        <v>12.9</v>
      </c>
    </row>
    <row r="32" spans="1:4" ht="15" x14ac:dyDescent="0.25">
      <c r="A32" s="36"/>
      <c r="B32" s="34" t="s">
        <v>39</v>
      </c>
      <c r="C32" s="35">
        <v>13.3</v>
      </c>
    </row>
    <row r="33" spans="1:5" ht="15" x14ac:dyDescent="0.25">
      <c r="A33" s="36"/>
      <c r="B33" s="34" t="s">
        <v>40</v>
      </c>
      <c r="C33" s="35">
        <v>14.2</v>
      </c>
    </row>
    <row r="34" spans="1:5" ht="15" x14ac:dyDescent="0.25">
      <c r="A34" s="36"/>
      <c r="B34" s="34" t="s">
        <v>41</v>
      </c>
      <c r="C34" s="35">
        <v>14.7</v>
      </c>
    </row>
    <row r="35" spans="1:5" x14ac:dyDescent="0.3">
      <c r="A35" s="36"/>
      <c r="B35" s="34" t="s">
        <v>42</v>
      </c>
      <c r="C35" s="35">
        <v>16.2</v>
      </c>
    </row>
    <row r="36" spans="1:5" x14ac:dyDescent="0.3">
      <c r="A36" s="28"/>
      <c r="B36" s="34" t="s">
        <v>44</v>
      </c>
      <c r="C36" s="37">
        <f>(C35+C37)/2</f>
        <v>17.090305019543678</v>
      </c>
      <c r="D36" s="41" t="s">
        <v>47</v>
      </c>
    </row>
    <row r="37" spans="1:5" x14ac:dyDescent="0.3">
      <c r="A37" s="28"/>
      <c r="B37" s="34" t="s">
        <v>45</v>
      </c>
      <c r="C37" s="38">
        <v>17.980610039087352</v>
      </c>
      <c r="D37" s="1" t="s">
        <v>49</v>
      </c>
    </row>
    <row r="39" spans="1:5" s="2" customFormat="1" ht="15" x14ac:dyDescent="0.25">
      <c r="A39" s="22" t="s">
        <v>15</v>
      </c>
      <c r="B39" s="22"/>
      <c r="C39" s="22"/>
      <c r="D39" s="22"/>
      <c r="E39" s="22"/>
    </row>
    <row r="40" spans="1:5" s="2" customFormat="1" ht="15" x14ac:dyDescent="0.25">
      <c r="A40" s="22" t="s">
        <v>13</v>
      </c>
      <c r="B40" s="22"/>
      <c r="C40" s="22"/>
      <c r="D40" s="22"/>
      <c r="E40" s="2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05DC7642379B4E930CB9F746B2B8C3" ma:contentTypeVersion="44" ma:contentTypeDescription="Create a new document." ma:contentTypeScope="" ma:versionID="d528962720af30da6512eeda6ae16491">
  <xsd:schema xmlns:xsd="http://www.w3.org/2001/XMLSchema" xmlns:xs="http://www.w3.org/2001/XMLSchema" xmlns:p="http://schemas.microsoft.com/office/2006/metadata/properties" xmlns:ns2="94cc8053-8d8c-49ea-856f-1648b6275459" targetNamespace="http://schemas.microsoft.com/office/2006/metadata/properties" ma:root="true" ma:fieldsID="9a1969ba14e0bb35c4f68fe4d3d9875a" ns2:_="">
    <xsd:import namespace="94cc8053-8d8c-49ea-856f-1648b6275459"/>
    <xsd:element name="properties">
      <xsd:complexType>
        <xsd:sequence>
          <xsd:element name="documentManagement">
            <xsd:complexType>
              <xsd:all>
                <xsd:element ref="ns2:Publish_x0020_to_x0020_web_x003f_" minOccurs="0"/>
                <xsd:element ref="ns2:Order0" minOccurs="0"/>
                <xsd:element ref="ns2:Resource_x0020_or_x0020_opinion_x0020_entry" minOccurs="0"/>
                <xsd:element ref="ns2:C_Resource_x0020_or_x0020_opinion_x0020_entry" minOccurs="0"/>
                <xsd:element ref="ns2:Resource_x0020_or_x0020_opinion_x0020_entryC_WebSection" minOccurs="0"/>
                <xsd:element ref="ns2:C_Resource_x0020_or_x0020_opinion_x0020_entryC_WebSection" minOccurs="0"/>
                <xsd:element ref="ns2:External_x0020_download" minOccurs="0"/>
                <xsd:element ref="ns2:Number_x0020_of_x0020_pages" minOccurs="0"/>
                <xsd:element ref="ns2:Resource_x0020_or_x0020_opinion_x0020_entryAuthor_x0028_s_x0029_" minOccurs="0"/>
                <xsd:element ref="ns2:C_Resource_x0020_or_x0020_opinion_x0020_entryAuthor_x0028_s_x0029_" minOccurs="0"/>
                <xsd:element ref="ns2:Resource_x0020_or_x0020_opinion_x0020_entryTitle_x002c__x0020_series_x0020_0" minOccurs="0"/>
                <xsd:element ref="ns2:C_Resource_x0020_or_x0020_opinion_x0020_entryTitle_x002c__x0020_series_x0020_0" minOccurs="0"/>
                <xsd:element ref="ns2:Resource_x0020_or_x0020_opinion_x0020_entryC_Series" minOccurs="0"/>
                <xsd:element ref="ns2:C_Resource_x0020_or_x0020_opinion_x0020_entryC_Ser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c8053-8d8c-49ea-856f-1648b6275459" elementFormDefault="qualified">
    <xsd:import namespace="http://schemas.microsoft.com/office/2006/documentManagement/types"/>
    <xsd:import namespace="http://schemas.microsoft.com/office/infopath/2007/PartnerControls"/>
    <xsd:element name="Publish_x0020_to_x0020_web_x003f_" ma:index="8" nillable="true" ma:displayName="Publish to web?" ma:default="1" ma:description="Is this file ready to be published to the web?" ma:internalName="Publish_x0020_to_x0020_web_x003f_">
      <xsd:simpleType>
        <xsd:restriction base="dms:Boolean"/>
      </xsd:simpleType>
    </xsd:element>
    <xsd:element name="Order0" ma:index="9" nillable="true" ma:displayName="Order" ma:default="1" ma:description="Choose where this file should appear on the list of files." ma:format="Dropdown" ma:internalName="Order0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</xsd:restriction>
      </xsd:simpleType>
    </xsd:element>
    <xsd:element name="Resource_x0020_or_x0020_opinion_x0020_entry" ma:index="10" nillable="true" ma:displayName="Resource or opinion entry" ma:description="Link to the resource or opinion key list entry that this is a file from." ma:list="{91DE294A-379C-4914-893F-69E1A2C5CB74}" ma:internalName="Resource_x0020_or_x0020_opinion_x0020_entry" ma:showField="ID" ma:web="2bdcabb1-9838-4b64-a0dc-c62c68f49f10">
      <xsd:simpleType>
        <xsd:restriction base="dms:Unknown"/>
      </xsd:simpleType>
    </xsd:element>
    <xsd:element name="C_Resource_x0020_or_x0020_opinion_x0020_entry" ma:index="11" nillable="true" ma:displayName="C_Resource or opinion entry" ma:internalName="C_Resource_x0020_or_x0020_opinion_x0020_entry" ma:readOnly="true">
      <xsd:simpleType>
        <xsd:restriction base="dms:Text"/>
      </xsd:simpleType>
    </xsd:element>
    <xsd:element name="Resource_x0020_or_x0020_opinion_x0020_entryC_WebSection" ma:index="12" nillable="true" ma:displayName="Resource or opinion entry:C_WebSection" ma:list="{91DE294A-379C-4914-893F-69E1A2C5CB74}" ma:internalName="Resource_x0020_or_x0020_opinion_x0020_entryC_WebSection" ma:readOnly="false" ma:showField="C_WebSection" ma:web="2bdcabb1-9838-4b64-a0dc-c62c68f49f10">
      <xsd:simpleType>
        <xsd:restriction base="dms:Unknown"/>
      </xsd:simpleType>
    </xsd:element>
    <xsd:element name="C_Resource_x0020_or_x0020_opinion_x0020_entryC_WebSection" ma:index="13" nillable="true" ma:displayName="C_Resource or opinion entry:C_WebSection" ma:internalName="C_Resource_x0020_or_x0020_opinion_x0020_entryC_WebSection" ma:readOnly="true">
      <xsd:simpleType>
        <xsd:restriction base="dms:Text"/>
      </xsd:simpleType>
    </xsd:element>
    <xsd:element name="External_x0020_download" ma:index="14" nillable="true" ma:displayName="External download" ma:description="Enter a web address (including 'http://' or 'https://') for this file if it is available online through another site. If used, the ODI website will point to this external version of the file rather than a local download from ODI." ma:internalName="External_x0020_download">
      <xsd:simpleType>
        <xsd:restriction base="dms:Text">
          <xsd:maxLength value="255"/>
        </xsd:restriction>
      </xsd:simpleType>
    </xsd:element>
    <xsd:element name="Number_x0020_of_x0020_pages" ma:index="15" nillable="true" ma:displayName="Number of pages" ma:decimals="0" ma:description="How many pages (for publications) is this resource?" ma:internalName="Number_x0020_of_x0020_pages">
      <xsd:simpleType>
        <xsd:restriction base="dms:Number"/>
      </xsd:simpleType>
    </xsd:element>
    <xsd:element name="Resource_x0020_or_x0020_opinion_x0020_entryAuthor_x0028_s_x0029_" ma:index="16" nillable="true" ma:displayName="Resource or opinion entry:Author(s)" ma:list="{91DE294A-379C-4914-893F-69E1A2C5CB74}" ma:internalName="Resource_x0020_or_x0020_opinion_x0020_entryAuthor_x0028_s_x0029_" ma:readOnly="false" ma:showField="Author_x0028_s_x0029_" ma:web="2bdcabb1-9838-4b64-a0dc-c62c68f49f10">
      <xsd:simpleType>
        <xsd:restriction base="dms:Unknown"/>
      </xsd:simpleType>
    </xsd:element>
    <xsd:element name="C_Resource_x0020_or_x0020_opinion_x0020_entryAuthor_x0028_s_x0029_" ma:index="17" nillable="true" ma:displayName="C_Resource or opinion entry:Author(s)" ma:internalName="C_Resource_x0020_or_x0020_opinion_x0020_entryAuthor_x0028_s_x0029_" ma:readOnly="true">
      <xsd:simpleType>
        <xsd:restriction base="dms:Text"/>
      </xsd:simpleType>
    </xsd:element>
    <xsd:element name="Resource_x0020_or_x0020_opinion_x0020_entryTitle_x002c__x0020_series_x0020_0" ma:index="18" nillable="true" ma:displayName="Resource or opinion entry:Title, series and type" ma:list="{91DE294A-379C-4914-893F-69E1A2C5CB74}" ma:internalName="Resource_x0020_or_x0020_opinion_x0020_entryTitle_x002c__x0020_series_x0020_0" ma:readOnly="false" ma:showField="Title_x002c__x0020_series_x0020_0" ma:web="2bdcabb1-9838-4b64-a0dc-c62c68f49f10">
      <xsd:simpleType>
        <xsd:restriction base="dms:Unknown"/>
      </xsd:simpleType>
    </xsd:element>
    <xsd:element name="C_Resource_x0020_or_x0020_opinion_x0020_entryTitle_x002c__x0020_series_x0020_0" ma:index="19" nillable="true" ma:displayName="C_Resource or opinion entry:Title, series and type" ma:internalName="C_Resource_x0020_or_x0020_opinion_x0020_entryTitle_x002c__x0020_series_x0020_0" ma:readOnly="true">
      <xsd:simpleType>
        <xsd:restriction base="dms:Text"/>
      </xsd:simpleType>
    </xsd:element>
    <xsd:element name="Resource_x0020_or_x0020_opinion_x0020_entryC_Series" ma:index="20" nillable="true" ma:displayName="Resource or opinion entry:C_Series" ma:list="{91DE294A-379C-4914-893F-69E1A2C5CB74}" ma:internalName="Resource_x0020_or_x0020_opinion_x0020_entryC_Series" ma:readOnly="false" ma:showField="C_Series" ma:web="2bdcabb1-9838-4b64-a0dc-c62c68f49f10">
      <xsd:simpleType>
        <xsd:restriction base="dms:Unknown"/>
      </xsd:simpleType>
    </xsd:element>
    <xsd:element name="C_Resource_x0020_or_x0020_opinion_x0020_entryC_Series" ma:index="21" nillable="true" ma:displayName="C_Resource or opinion entry:C_Series" ma:internalName="C_Resource_x0020_or_x0020_opinion_x0020_entryC_Serie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ource_x0020_or_x0020_opinion_x0020_entryC_Series xmlns="94cc8053-8d8c-49ea-856f-1648b6275459">7687;#</Resource_x0020_or_x0020_opinion_x0020_entryC_Series>
    <Order0 xmlns="94cc8053-8d8c-49ea-856f-1648b6275459">2</Order0>
    <Resource_x0020_or_x0020_opinion_x0020_entry xmlns="94cc8053-8d8c-49ea-856f-1648b6275459">7687;#</Resource_x0020_or_x0020_opinion_x0020_entry>
    <Publish_x0020_to_x0020_web_x003f_ xmlns="94cc8053-8d8c-49ea-856f-1648b6275459">true</Publish_x0020_to_x0020_web_x003f_>
    <Resource_x0020_or_x0020_opinion_x0020_entryC_WebSection xmlns="94cc8053-8d8c-49ea-856f-1648b6275459">7687;#</Resource_x0020_or_x0020_opinion_x0020_entryC_WebSection>
    <External_x0020_download xmlns="94cc8053-8d8c-49ea-856f-1648b6275459" xsi:nil="true"/>
    <Number_x0020_of_x0020_pages xmlns="94cc8053-8d8c-49ea-856f-1648b6275459" xsi:nil="true"/>
    <Resource_x0020_or_x0020_opinion_x0020_entryAuthor_x0028_s_x0029_ xmlns="94cc8053-8d8c-49ea-856f-1648b6275459">7687;#</Resource_x0020_or_x0020_opinion_x0020_entryAuthor_x0028_s_x0029_>
    <Resource_x0020_or_x0020_opinion_x0020_entryTitle_x002c__x0020_series_x0020_0 xmlns="94cc8053-8d8c-49ea-856f-1648b6275459">7687;#</Resource_x0020_or_x0020_opinion_x0020_entryTitle_x002c__x0020_series_x0020_0>
    <C_Resource_x0020_or_x0020_opinion_x0020_entryC_WebSection xmlns="94cc8053-8d8c-49ea-856f-1648b6275459">Publication</C_Resource_x0020_or_x0020_opinion_x0020_entryC_WebSection>
    <C_Resource_x0020_or_x0020_opinion_x0020_entryTitle_x002c__x0020_series_x0020_0 xmlns="94cc8053-8d8c-49ea-856f-1648b6275459">The end of cheap rice: a cause for celebration? - ODI Briefings 82 - Briefing papers</C_Resource_x0020_or_x0020_opinion_x0020_entryTitle_x002c__x0020_series_x0020_0>
    <C_Resource_x0020_or_x0020_opinion_x0020_entry xmlns="94cc8053-8d8c-49ea-856f-1648b6275459">7687</C_Resource_x0020_or_x0020_opinion_x0020_entry>
    <C_Resource_x0020_or_x0020_opinion_x0020_entryAuthor_x0028_s_x0029_ xmlns="94cc8053-8d8c-49ea-856f-1648b6275459">Steve Wiggins and Sharada Keats</C_Resource_x0020_or_x0020_opinion_x0020_entryAuthor_x0028_s_x0029_>
  </documentManagement>
</p:properties>
</file>

<file path=customXml/itemProps1.xml><?xml version="1.0" encoding="utf-8"?>
<ds:datastoreItem xmlns:ds="http://schemas.openxmlformats.org/officeDocument/2006/customXml" ds:itemID="{A760ABB5-73D7-4393-A015-4C1717034474}"/>
</file>

<file path=customXml/itemProps2.xml><?xml version="1.0" encoding="utf-8"?>
<ds:datastoreItem xmlns:ds="http://schemas.openxmlformats.org/officeDocument/2006/customXml" ds:itemID="{C602777E-ED05-4DE5-932A-73C8267F44F2}"/>
</file>

<file path=customXml/itemProps3.xml><?xml version="1.0" encoding="utf-8"?>
<ds:datastoreItem xmlns:ds="http://schemas.openxmlformats.org/officeDocument/2006/customXml" ds:itemID="{84F9E25D-57D7-40B8-9FF3-D9B6405666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>Overseas Development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</dc:title>
  <dc:creator>skeats</dc:creator>
  <cp:lastModifiedBy>Joanna Fottrell</cp:lastModifiedBy>
  <dcterms:created xsi:type="dcterms:W3CDTF">2013-08-14T10:01:08Z</dcterms:created>
  <dcterms:modified xsi:type="dcterms:W3CDTF">2013-08-14T12:35:00Z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0x010100A905DC7642379B4E930CB9F746B2B8C3</vt:lpwstr>
  </property>
</Properties>
</file>