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3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hanne\Desktop\Publicatio\Flagship report\"/>
    </mc:Choice>
  </mc:AlternateContent>
  <bookViews>
    <workbookView xWindow="0" yWindow="0" windowWidth="17160" windowHeight="7470" firstSheet="17" activeTab="18"/>
  </bookViews>
  <sheets>
    <sheet name="summary data" sheetId="55" r:id="rId1"/>
    <sheet name="data sources" sheetId="56" r:id="rId2"/>
    <sheet name="notes on data" sheetId="57" r:id="rId3"/>
    <sheet name="other sheets are charts" sheetId="58" r:id="rId4"/>
    <sheet name="pov headcount and gap" sheetId="15" r:id="rId5"/>
    <sheet name="cash transfer cost " sheetId="16" r:id="rId6"/>
    <sheet name="Education cost per person" sheetId="40" r:id="rId7"/>
    <sheet name="education cost" sheetId="17" r:id="rId8"/>
    <sheet name="health cost" sheetId="18" r:id="rId9"/>
    <sheet name="Cur Allocation PPEP" sheetId="23" r:id="rId10"/>
    <sheet name="CPA &amp; ODA" sheetId="41" r:id="rId11"/>
    <sheet name="aid conflict" sheetId="43" r:id="rId12"/>
    <sheet name=" SDGs pp " sheetId="19" r:id="rId13"/>
    <sheet name="revenue pp " sheetId="42" r:id="rId14"/>
    <sheet name="aid pp " sheetId="54" r:id="rId15"/>
    <sheet name="revenue % GDP" sheetId="44" r:id="rId16"/>
    <sheet name=" tax effort %" sheetId="45" r:id="rId17"/>
    <sheet name="revenue and capacity % GDP " sheetId="46" r:id="rId18"/>
    <sheet name="OECD spending" sheetId="47" r:id="rId19"/>
    <sheet name="Fin Gap All" sheetId="20" r:id="rId20"/>
    <sheet name="finance gap LMICs" sheetId="48" r:id="rId21"/>
    <sheet name="Fin Gap LICs" sheetId="21" r:id="rId22"/>
    <sheet name="Reallocation Scenarios" sheetId="24" r:id="rId23"/>
    <sheet name="aid reallocation chart pp" sheetId="49" r:id="rId24"/>
    <sheet name="aid reallocation chart ppep" sheetId="50" r:id="rId25"/>
    <sheet name="change aid pp " sheetId="51" r:id="rId26"/>
    <sheet name="change aid total" sheetId="52" r:id="rId27"/>
    <sheet name="Aid to GDP (Absorption)" sheetId="53" r:id="rId28"/>
  </sheets>
  <externalReferences>
    <externalReference r:id="rId29"/>
    <externalReference r:id="rId30"/>
  </externalReferences>
  <calcPr calcId="152511"/>
</workbook>
</file>

<file path=xl/calcChain.xml><?xml version="1.0" encoding="utf-8"?>
<calcChain xmlns="http://schemas.openxmlformats.org/spreadsheetml/2006/main">
  <c r="D74" i="53" l="1"/>
  <c r="D73" i="53"/>
  <c r="D72" i="53"/>
  <c r="D71" i="53"/>
  <c r="D70" i="53"/>
  <c r="D69" i="53"/>
  <c r="D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D6" i="53"/>
  <c r="D5" i="53"/>
  <c r="D4" i="53"/>
  <c r="D3" i="53"/>
  <c r="D2" i="53"/>
  <c r="D17" i="43" l="1"/>
  <c r="C10" i="43"/>
  <c r="C17" i="43"/>
  <c r="B17" i="43"/>
  <c r="B10" i="43"/>
  <c r="D10" i="43"/>
  <c r="B113" i="46" l="1"/>
  <c r="B109" i="46"/>
  <c r="B105" i="46"/>
  <c r="B100" i="46"/>
  <c r="B96" i="46"/>
  <c r="B92" i="46"/>
  <c r="B112" i="46"/>
  <c r="B111" i="46"/>
  <c r="B114" i="46"/>
  <c r="B108" i="46"/>
  <c r="B107" i="46"/>
  <c r="B116" i="46"/>
  <c r="C116" i="44"/>
  <c r="C115" i="44"/>
  <c r="C114" i="44"/>
  <c r="C113" i="44"/>
  <c r="C112" i="44"/>
  <c r="C111" i="44"/>
  <c r="C110" i="44"/>
  <c r="C109" i="44"/>
  <c r="C108" i="44"/>
  <c r="C107" i="44"/>
  <c r="C106" i="44"/>
  <c r="C105" i="44"/>
  <c r="B99" i="44"/>
  <c r="B98" i="44"/>
  <c r="B114" i="44"/>
  <c r="B95" i="44"/>
  <c r="B106" i="44"/>
  <c r="B103" i="44"/>
  <c r="B93" i="46" l="1"/>
  <c r="B97" i="46"/>
  <c r="B101" i="46"/>
  <c r="B106" i="46"/>
  <c r="B110" i="46"/>
  <c r="B94" i="46"/>
  <c r="B98" i="46"/>
  <c r="B102" i="46"/>
  <c r="B115" i="46"/>
  <c r="B95" i="46"/>
  <c r="B99" i="46"/>
  <c r="B103" i="46"/>
  <c r="B92" i="44"/>
  <c r="B96" i="44"/>
  <c r="B100" i="44"/>
  <c r="B105" i="44"/>
  <c r="B107" i="44"/>
  <c r="B109" i="44"/>
  <c r="B111" i="44"/>
  <c r="B113" i="44"/>
  <c r="B115" i="44"/>
  <c r="B93" i="44"/>
  <c r="B97" i="44"/>
  <c r="B101" i="44"/>
  <c r="B94" i="44"/>
  <c r="B102" i="44"/>
  <c r="B108" i="44"/>
  <c r="B110" i="44"/>
  <c r="B112" i="44"/>
  <c r="B116" i="44"/>
  <c r="A90" i="18" l="1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</calcChain>
</file>

<file path=xl/sharedStrings.xml><?xml version="1.0" encoding="utf-8"?>
<sst xmlns="http://schemas.openxmlformats.org/spreadsheetml/2006/main" count="1564" uniqueCount="273">
  <si>
    <t>Country</t>
  </si>
  <si>
    <t>Poverty headcount</t>
  </si>
  <si>
    <t>Poverty gap</t>
  </si>
  <si>
    <t>cash transfer</t>
  </si>
  <si>
    <t>EFA Estimated cost per person</t>
  </si>
  <si>
    <t xml:space="preserve">6% of GDP per person </t>
  </si>
  <si>
    <t>Health cost</t>
  </si>
  <si>
    <t xml:space="preserve">5% of GDP per person </t>
  </si>
  <si>
    <t>Revenue capacity available  (50%)</t>
  </si>
  <si>
    <t xml:space="preserve">Aid available (50%) </t>
  </si>
  <si>
    <t>SDG Cost</t>
  </si>
  <si>
    <t xml:space="preserve">Income group </t>
  </si>
  <si>
    <t>VLIC</t>
  </si>
  <si>
    <t>OLIC</t>
  </si>
  <si>
    <t>LMIC</t>
  </si>
  <si>
    <t>UMIC</t>
  </si>
  <si>
    <t>CPA per person in extreme poverty</t>
  </si>
  <si>
    <t xml:space="preserve">Humanitarian aid per person in extreme poverty </t>
  </si>
  <si>
    <t>current aid allocation</t>
  </si>
  <si>
    <t>From MICs to VLICs</t>
  </si>
  <si>
    <t>From MICs to LICs</t>
  </si>
  <si>
    <t>Latest EFA Costs</t>
  </si>
  <si>
    <t>Somalia</t>
  </si>
  <si>
    <t>Malawi</t>
  </si>
  <si>
    <t>Burundi</t>
  </si>
  <si>
    <t>Central African Republic</t>
  </si>
  <si>
    <t>Congo DRC</t>
  </si>
  <si>
    <t>Liberia</t>
  </si>
  <si>
    <t>Niger</t>
  </si>
  <si>
    <t>Madagascar</t>
  </si>
  <si>
    <t>Guinea</t>
  </si>
  <si>
    <t>Ethiopia</t>
  </si>
  <si>
    <t>Eritrea</t>
  </si>
  <si>
    <t>Gambia</t>
  </si>
  <si>
    <t>Uganda</t>
  </si>
  <si>
    <t>Guinea-Bissau</t>
  </si>
  <si>
    <t>Togo</t>
  </si>
  <si>
    <t>Mozambique</t>
  </si>
  <si>
    <t>Rwanda</t>
  </si>
  <si>
    <t>Burkina Faso</t>
  </si>
  <si>
    <t>Mali</t>
  </si>
  <si>
    <t>Sierra Leone</t>
  </si>
  <si>
    <t>Afghanistan</t>
  </si>
  <si>
    <t>Nepal</t>
  </si>
  <si>
    <t>Benin</t>
  </si>
  <si>
    <t>Haiti</t>
  </si>
  <si>
    <t>Zimbabwe</t>
  </si>
  <si>
    <t>Bangladesh</t>
  </si>
  <si>
    <t>Kenya</t>
  </si>
  <si>
    <t>Cambodia</t>
  </si>
  <si>
    <t>Tajikistan</t>
  </si>
  <si>
    <t>Chad</t>
  </si>
  <si>
    <t>Myanmar</t>
  </si>
  <si>
    <t>Mauritania</t>
  </si>
  <si>
    <t>Senegal</t>
  </si>
  <si>
    <t>South Sudan</t>
  </si>
  <si>
    <t>Sudan</t>
  </si>
  <si>
    <t>Kyrgyz Republic</t>
  </si>
  <si>
    <t>Cameroon</t>
  </si>
  <si>
    <t>Yemen, Rep.</t>
  </si>
  <si>
    <t>Côte d'Ivoire</t>
  </si>
  <si>
    <t>Pakistan</t>
  </si>
  <si>
    <t>Lao PDR</t>
  </si>
  <si>
    <t>Zambia</t>
  </si>
  <si>
    <t>Lesotho</t>
  </si>
  <si>
    <t>India</t>
  </si>
  <si>
    <t>Vietnam</t>
  </si>
  <si>
    <t>Syria</t>
  </si>
  <si>
    <t>Ghana</t>
  </si>
  <si>
    <t>Nicaragua</t>
  </si>
  <si>
    <t>Papua New Guinea</t>
  </si>
  <si>
    <t>Honduras</t>
  </si>
  <si>
    <t>Bolivia</t>
  </si>
  <si>
    <t>Congo, Rep.</t>
  </si>
  <si>
    <t>Nigeria</t>
  </si>
  <si>
    <t>Morocco</t>
  </si>
  <si>
    <t>Swaziland</t>
  </si>
  <si>
    <t>Egypt</t>
  </si>
  <si>
    <t>Sri Lanka</t>
  </si>
  <si>
    <t>Philippines</t>
  </si>
  <si>
    <t>Guatemala</t>
  </si>
  <si>
    <t>Georgia</t>
  </si>
  <si>
    <t>Indonesia</t>
  </si>
  <si>
    <t>Timor-Leste</t>
  </si>
  <si>
    <t>El Salvador</t>
  </si>
  <si>
    <t>Mongolia</t>
  </si>
  <si>
    <t>Armenia</t>
  </si>
  <si>
    <t>Paraguay</t>
  </si>
  <si>
    <t xml:space="preserve">Other non CPA balancing item </t>
  </si>
  <si>
    <t>Humanitarian, Food &amp; Debt relief</t>
  </si>
  <si>
    <t xml:space="preserve">Aid administration costs </t>
  </si>
  <si>
    <t>Refugees/students/core NGOs</t>
  </si>
  <si>
    <t xml:space="preserve">Other CPA - small &amp; low poverty countries, regional aid </t>
  </si>
  <si>
    <t>CPA - 89 countries in ODI study</t>
  </si>
  <si>
    <t>revenue per person</t>
  </si>
  <si>
    <t xml:space="preserve">Country Programmable aid per person </t>
  </si>
  <si>
    <t xml:space="preserve">Humanitarian aid per person </t>
  </si>
  <si>
    <t>revenue as % of GDP</t>
  </si>
  <si>
    <t>VLICs (&lt;522.5 GNIpc)</t>
  </si>
  <si>
    <t>OLICs (&gt;522.5&lt;1046  GNIpc)</t>
  </si>
  <si>
    <t>OLICS_LDCs</t>
  </si>
  <si>
    <t>OLICs_nonLDCs</t>
  </si>
  <si>
    <t>LMICs (&gt;1045&lt;4125 GNIpc)</t>
  </si>
  <si>
    <t>LMICs_LDCs</t>
  </si>
  <si>
    <t>LMICs_nonLDCs</t>
  </si>
  <si>
    <t>UMICs (&gt;4125 GNIpc)</t>
  </si>
  <si>
    <t>LICs (&lt;1046 GNIpc)</t>
  </si>
  <si>
    <t>MICs (&gt;1045 GNIpc)</t>
  </si>
  <si>
    <t>LDCs</t>
  </si>
  <si>
    <t>All countries</t>
  </si>
  <si>
    <t>Total</t>
  </si>
  <si>
    <t>VLICs</t>
  </si>
  <si>
    <t>OLICs</t>
  </si>
  <si>
    <t>LMICs</t>
  </si>
  <si>
    <t>UMICs</t>
  </si>
  <si>
    <t>LICs</t>
  </si>
  <si>
    <t>MICs</t>
  </si>
  <si>
    <t xml:space="preserve">revenue </t>
  </si>
  <si>
    <t>revenue capacity</t>
  </si>
  <si>
    <t>20% target</t>
  </si>
  <si>
    <t>Economic affairs</t>
  </si>
  <si>
    <t>Social protection</t>
  </si>
  <si>
    <t xml:space="preserve">Country </t>
  </si>
  <si>
    <t xml:space="preserve">Education </t>
  </si>
  <si>
    <t xml:space="preserve">Health </t>
  </si>
  <si>
    <t>Housing &amp; Environment</t>
  </si>
  <si>
    <t>Defence &amp; Public order &amp; Safety</t>
  </si>
  <si>
    <t>General public &amp; culture</t>
  </si>
  <si>
    <t>Australia</t>
  </si>
  <si>
    <t>Austria</t>
  </si>
  <si>
    <t>Belgium</t>
  </si>
  <si>
    <t>Canada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</si>
  <si>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</si>
  <si>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</si>
  <si>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</si>
  <si>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</si>
  <si>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</si>
  <si>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</si>
  <si>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</si>
  <si>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</si>
  <si>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</si>
  <si>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</si>
  <si>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</si>
  <si>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</si>
  <si>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</si>
  <si>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</si>
  <si>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</si>
  <si>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</si>
  <si>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</si>
  <si>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</si>
  <si>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</si>
  <si>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</si>
  <si>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</si>
  <si>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</si>
  <si>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</si>
  <si>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</si>
  <si>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</si>
  <si>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</si>
  <si>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</si>
  <si>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GNI per capita</t>
  </si>
  <si>
    <t>Total aid 89 countries</t>
  </si>
  <si>
    <t>change in aid</t>
  </si>
  <si>
    <t>current aid includinghumanitarian</t>
  </si>
  <si>
    <t>extra aid (From MICs to LICs)</t>
  </si>
  <si>
    <t>Poverty</t>
  </si>
  <si>
    <t>Health</t>
  </si>
  <si>
    <t>Education</t>
  </si>
  <si>
    <t>North Korea</t>
  </si>
  <si>
    <t>Tanzania</t>
  </si>
  <si>
    <t>Kosovo</t>
  </si>
  <si>
    <t>Tunisia</t>
  </si>
  <si>
    <t>Angola</t>
  </si>
  <si>
    <t>Algeria</t>
  </si>
  <si>
    <t>Ecuador</t>
  </si>
  <si>
    <t>Dominican Republic</t>
  </si>
  <si>
    <t>Iran</t>
  </si>
  <si>
    <t>Namibia</t>
  </si>
  <si>
    <t>Peru</t>
  </si>
  <si>
    <t>China</t>
  </si>
  <si>
    <t>Iraq</t>
  </si>
  <si>
    <t>Turkmenistan</t>
  </si>
  <si>
    <t>South Africa</t>
  </si>
  <si>
    <t>Colombia</t>
  </si>
  <si>
    <t>Botswana</t>
  </si>
  <si>
    <t>Costa Rica</t>
  </si>
  <si>
    <t>Gabon</t>
  </si>
  <si>
    <t>Panama</t>
  </si>
  <si>
    <t>Turkey</t>
  </si>
  <si>
    <t>Brazil</t>
  </si>
  <si>
    <t>Venezuela</t>
  </si>
  <si>
    <t>OECD Average</t>
  </si>
  <si>
    <t>total</t>
  </si>
  <si>
    <t>countries with UN/regional peacekeeping</t>
  </si>
  <si>
    <t>CPA per poor person</t>
  </si>
  <si>
    <t>humanitarian aid per person</t>
  </si>
  <si>
    <t>Aid per poor person</t>
  </si>
  <si>
    <t xml:space="preserve">Basic data </t>
  </si>
  <si>
    <t>Public Finance Per Person</t>
  </si>
  <si>
    <t>Costs Per Person</t>
  </si>
  <si>
    <t>Pop m</t>
  </si>
  <si>
    <t>extreme poor m</t>
  </si>
  <si>
    <t>CPA m</t>
  </si>
  <si>
    <t>total aid including humanitarian m</t>
  </si>
  <si>
    <t>aid per poor person</t>
  </si>
  <si>
    <t>Total Education Cost</t>
  </si>
  <si>
    <t>Total Health Cost</t>
  </si>
  <si>
    <t>Total Poverty Cost</t>
  </si>
  <si>
    <t>Revenue capacity</t>
  </si>
  <si>
    <t>Aid</t>
  </si>
  <si>
    <t>Total for SDGs</t>
  </si>
  <si>
    <t>Deficit/ Surplus</t>
  </si>
  <si>
    <t>Revenue capacity as % of costs (50% of revenue)</t>
  </si>
  <si>
    <t>LDC</t>
  </si>
  <si>
    <t>Source</t>
  </si>
  <si>
    <t>Website Address</t>
  </si>
  <si>
    <t>Year</t>
  </si>
  <si>
    <t>World Bank</t>
  </si>
  <si>
    <t>http://iresearch.worldbank.org/PovcalNet/index.htm</t>
  </si>
  <si>
    <t>Headcount_%</t>
  </si>
  <si>
    <t>Pov_Gap_%</t>
  </si>
  <si>
    <t>Pop_2013</t>
  </si>
  <si>
    <t>http://databank.worldbank.org/data/views/variableselection/selectvariables.aspx?source=world-development-indicators</t>
  </si>
  <si>
    <t>Ratio_of_2005PPP_2013$</t>
  </si>
  <si>
    <t>LIC_MIC</t>
  </si>
  <si>
    <t>GNI_per_capita_Altas_method_$US(2013)</t>
  </si>
  <si>
    <t>OECD</t>
  </si>
  <si>
    <t>http://stats.oecd.org/</t>
  </si>
  <si>
    <t>CPA_2013-15_Av_2013$</t>
  </si>
  <si>
    <t>Humanitarian_Aid_2010-12_Av_2013$</t>
  </si>
  <si>
    <t>Tax_Effort_IMF</t>
  </si>
  <si>
    <t>“Understanding Countries Tax Efforts” Ricardo Fenochietto &amp; Pessino, C,  IMF Working Paper November 2013, Washington</t>
  </si>
  <si>
    <t>Tax_Effort_WB</t>
  </si>
  <si>
    <t>“Tax capacity and Tax effort – extended cross country analysis from 1994 to 2009”, Tuan Minh Le et al, World Bank Policy Research Working Paper, October 2012, Washington</t>
  </si>
  <si>
    <t>Total_Revenue_%_GDP</t>
  </si>
  <si>
    <t>World Development Indicators, supplemented in some countries by data from latest IMF programme reports/Article IV reports and from the latest dataset compiled by the ICTD International Centre for Taxation and Development (August 2014 dataset)</t>
  </si>
  <si>
    <t>UNESCO</t>
  </si>
  <si>
    <t>cost_edn_per_person</t>
  </si>
  <si>
    <t>cost_health_per_person</t>
  </si>
  <si>
    <t>Chatam House</t>
  </si>
  <si>
    <t>http://www.chathamhouse.org/publication/shared-responsibilities-health-coherent-global-framework-health-financing</t>
  </si>
  <si>
    <t>Variable</t>
  </si>
  <si>
    <t>Notes</t>
  </si>
  <si>
    <t>All countries with more than 1 million people and higher than 1% extreme poverty headcount ratio</t>
  </si>
  <si>
    <t>Poverty Headcount_%</t>
  </si>
  <si>
    <t xml:space="preserve">See below </t>
  </si>
  <si>
    <t>Cost_PovGapX2_2005_PPP</t>
  </si>
  <si>
    <t>Poverty Gap is doubled do to admin costs (assumed to be 15%) and exclusion error (assumed to be 43%). Calculation is 1.15/(1-0.43) ie approximately 200%. Except for the following cases where universal coverage is assumed because headcount ratio is greater than or equal to 57%</t>
  </si>
  <si>
    <t>Somalia median of VLICs, Eriterian, North Korea and Myanmar median of LICs, South Sudan and Syria median of LMICs</t>
  </si>
  <si>
    <t>Set in July 2014; ie WB 2015 fiscal year</t>
  </si>
  <si>
    <t>GNI_per_capita</t>
  </si>
  <si>
    <t>When GNI per capita (Altas Method) not available, GNI/Population is used for the following countries: Somalia, North Korea, Myanmar and Syria</t>
  </si>
  <si>
    <t xml:space="preserve">Average for 2010-12; South Sudan and Sudan is only for last 2 years </t>
  </si>
  <si>
    <t xml:space="preserve">UN national poverty rate for 2008; also cited in IMF ECF review August 2012 </t>
  </si>
  <si>
    <t>median of LICs</t>
  </si>
  <si>
    <t>World Bank Country brief 2010</t>
  </si>
  <si>
    <t>National poverty headcount index, IMF Article IV Nov. 2012, estimate for 2011</t>
  </si>
  <si>
    <t>Minimum estimate. Child malnutrtion 23% world bank.</t>
  </si>
  <si>
    <t xml:space="preserve">North Korea </t>
  </si>
  <si>
    <t>Median of LICs</t>
  </si>
  <si>
    <t>Solomon Islands</t>
  </si>
  <si>
    <t>World bank country partnership strategy, May 2013 - estimate</t>
  </si>
  <si>
    <t>World Bank Interim Strategy Note Nov. 2013, 1992 estimate</t>
  </si>
  <si>
    <t xml:space="preserve">Estimate using PPPs for Sudan and Uganda and assuming poverty uniformly distributed below national poverty line of 50%. </t>
  </si>
  <si>
    <t>Source: IMF Article IV 2013, estimate for 2012</t>
  </si>
  <si>
    <t>UN data for nat pov line 72.3%</t>
  </si>
  <si>
    <t>Medians</t>
  </si>
  <si>
    <t>Humanitarian aid (m)</t>
  </si>
  <si>
    <t>Education based costs are based upon UNESCO estimates for primary and lower secondary. When cost estimates are not available, the 6% of GDP per capita is used.</t>
  </si>
  <si>
    <t>ODI estimates for Poverty Headcount_% and Poverty Gap</t>
  </si>
  <si>
    <t>Average of TNH/2 and Mundalck estimates; typo error on India corrected</t>
  </si>
  <si>
    <t xml:space="preserve">2002-2009 estimates - DRC and China updated using more recent tax/GDP ration given substantial increases </t>
  </si>
  <si>
    <t>UNESCO (2015) Pricing the right to education: the cost of reaching new targets by 2030, Policy Paper 18, Education for All Global Monitoring Report, Paris: UNESCO</t>
  </si>
  <si>
    <t>The other sheets provide the data for the charts in same order as working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</si>
</sst>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  <numFmt numFmtId="167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scheme val="minor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mbria"/>
      <family val="1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0" fillId="0" borderId="0"/>
  </cellStyleXfs>
  <cellXfs count="92">
    <xf numFmtId="0" fontId="0" fillId="0" borderId="0" xfId="0"/>
    <xf numFmtId="9" fontId="0" fillId="0" borderId="0" xfId="1" applyFont="1"/>
    <xf numFmtId="164" fontId="0" fillId="0" borderId="0" xfId="0" applyNumberFormat="1"/>
    <xf numFmtId="1" fontId="0" fillId="0" borderId="0" xfId="1" applyNumberFormat="1" applyFont="1"/>
    <xf numFmtId="0" fontId="2" fillId="0" borderId="0" xfId="0" applyFont="1" applyAlignment="1">
      <alignment horizontal="center" vertical="center" readingOrder="1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wrapText="1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1" fontId="4" fillId="0" borderId="0" xfId="0" applyNumberFormat="1" applyFont="1" applyFill="1" applyBorder="1"/>
    <xf numFmtId="0" fontId="5" fillId="0" borderId="0" xfId="3" applyAlignment="1"/>
    <xf numFmtId="165" fontId="0" fillId="0" borderId="0" xfId="2" applyNumberFormat="1" applyFont="1"/>
    <xf numFmtId="0" fontId="3" fillId="0" borderId="0" xfId="0" applyFont="1"/>
    <xf numFmtId="165" fontId="0" fillId="0" borderId="0" xfId="0" applyNumberFormat="1"/>
    <xf numFmtId="166" fontId="0" fillId="0" borderId="0" xfId="1" applyNumberFormat="1" applyFont="1"/>
    <xf numFmtId="9" fontId="0" fillId="2" borderId="0" xfId="1" applyFont="1" applyFill="1"/>
    <xf numFmtId="1" fontId="0" fillId="2" borderId="0" xfId="0" applyNumberFormat="1" applyFill="1"/>
    <xf numFmtId="165" fontId="0" fillId="2" borderId="0" xfId="2" applyNumberFormat="1" applyFont="1" applyFill="1"/>
    <xf numFmtId="9" fontId="0" fillId="0" borderId="0" xfId="0" applyNumberFormat="1" applyAlignment="1">
      <alignment wrapText="1"/>
    </xf>
    <xf numFmtId="9" fontId="0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/>
    <xf numFmtId="166" fontId="6" fillId="0" borderId="0" xfId="0" applyNumberFormat="1" applyFont="1"/>
    <xf numFmtId="164" fontId="8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/>
    <xf numFmtId="9" fontId="0" fillId="0" borderId="0" xfId="0" applyNumberFormat="1"/>
    <xf numFmtId="0" fontId="3" fillId="0" borderId="0" xfId="0" applyFont="1"/>
    <xf numFmtId="0" fontId="3" fillId="3" borderId="0" xfId="0" applyFont="1" applyFill="1" applyBorder="1" applyAlignment="1">
      <alignment wrapText="1"/>
    </xf>
    <xf numFmtId="0" fontId="0" fillId="3" borderId="0" xfId="0" applyFill="1"/>
    <xf numFmtId="43" fontId="0" fillId="0" borderId="0" xfId="0" applyNumberFormat="1"/>
    <xf numFmtId="165" fontId="0" fillId="0" borderId="0" xfId="0" applyNumberFormat="1"/>
    <xf numFmtId="0" fontId="0" fillId="0" borderId="0" xfId="0"/>
    <xf numFmtId="0" fontId="3" fillId="0" borderId="0" xfId="0" applyFont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 indent="1"/>
    </xf>
    <xf numFmtId="9" fontId="3" fillId="0" borderId="0" xfId="0" applyNumberFormat="1" applyFont="1"/>
    <xf numFmtId="0" fontId="0" fillId="0" borderId="0" xfId="0" applyFill="1"/>
    <xf numFmtId="164" fontId="0" fillId="0" borderId="0" xfId="0" applyNumberFormat="1"/>
    <xf numFmtId="1" fontId="0" fillId="0" borderId="0" xfId="0" applyNumberFormat="1" applyFill="1"/>
    <xf numFmtId="167" fontId="0" fillId="0" borderId="0" xfId="0" applyNumberFormat="1" applyFill="1"/>
    <xf numFmtId="164" fontId="0" fillId="0" borderId="0" xfId="0" applyNumberFormat="1" applyFill="1"/>
    <xf numFmtId="9" fontId="0" fillId="0" borderId="0" xfId="1" applyFont="1" applyFill="1"/>
    <xf numFmtId="0" fontId="3" fillId="0" borderId="0" xfId="0" applyFont="1" applyFill="1"/>
    <xf numFmtId="0" fontId="11" fillId="0" borderId="0" xfId="0" applyFont="1" applyFill="1"/>
    <xf numFmtId="0" fontId="0" fillId="0" borderId="0" xfId="0" applyFont="1" applyFill="1"/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Font="1" applyFill="1"/>
    <xf numFmtId="0" fontId="13" fillId="0" borderId="0" xfId="0" applyFont="1"/>
    <xf numFmtId="0" fontId="0" fillId="0" borderId="0" xfId="0"/>
    <xf numFmtId="0" fontId="0" fillId="4" borderId="0" xfId="0" applyFill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0" fillId="0" borderId="0" xfId="0" applyFont="1" applyFill="1"/>
    <xf numFmtId="0" fontId="12" fillId="0" borderId="0" xfId="0" applyFont="1" applyFill="1"/>
    <xf numFmtId="0" fontId="3" fillId="0" borderId="0" xfId="0" applyFont="1" applyAlignment="1">
      <alignment horizontal="right" wrapText="1"/>
    </xf>
    <xf numFmtId="0" fontId="0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Fill="1"/>
    <xf numFmtId="0" fontId="14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1" fontId="0" fillId="0" borderId="0" xfId="0" applyNumberFormat="1" applyFill="1"/>
    <xf numFmtId="165" fontId="0" fillId="2" borderId="0" xfId="2" applyNumberFormat="1" applyFont="1" applyFill="1"/>
    <xf numFmtId="1" fontId="0" fillId="2" borderId="0" xfId="0" applyNumberFormat="1" applyFill="1"/>
    <xf numFmtId="165" fontId="0" fillId="0" borderId="0" xfId="2" applyNumberFormat="1" applyFont="1" applyFill="1"/>
    <xf numFmtId="166" fontId="0" fillId="2" borderId="0" xfId="0" applyNumberFormat="1" applyFill="1"/>
    <xf numFmtId="1" fontId="0" fillId="2" borderId="0" xfId="0" applyNumberFormat="1" applyFill="1"/>
    <xf numFmtId="0" fontId="3" fillId="4" borderId="0" xfId="0" applyFont="1" applyFill="1" applyAlignment="1">
      <alignment horizontal="center"/>
    </xf>
  </cellXfs>
  <cellStyles count="6">
    <cellStyle name="Comma" xfId="2" builtinId="3"/>
    <cellStyle name="Hyperlink" xfId="3" builtinId="8"/>
    <cellStyle name="Normal" xfId="0" builtinId="0"/>
    <cellStyle name="Normal 2" xfId="4"/>
    <cellStyle name="Normal 3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Extreme</a:t>
            </a:r>
            <a:r>
              <a:rPr lang="en-GB" baseline="0"/>
              <a:t> poverty - headcount and gap 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'pov headcount and gap'!$B$1</c:f>
              <c:strCache>
                <c:ptCount val="1"/>
                <c:pt idx="0">
                  <c:v>Poverty headcount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'pov headcount and gap'!$A$2:$A$90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'pov headcount and gap'!$B$2:$B$90</c:f>
              <c:numCache>
                <c:formatCode>0%</c:formatCode>
                <c:ptCount val="89"/>
                <c:pt idx="0">
                  <c:v>0.43</c:v>
                </c:pt>
                <c:pt idx="1">
                  <c:v>0.72160000000000002</c:v>
                </c:pt>
                <c:pt idx="2">
                  <c:v>0.81319999999999992</c:v>
                </c:pt>
                <c:pt idx="3">
                  <c:v>0.62829999999999997</c:v>
                </c:pt>
                <c:pt idx="4">
                  <c:v>0.87719999999999998</c:v>
                </c:pt>
                <c:pt idx="5">
                  <c:v>0.83760000000000001</c:v>
                </c:pt>
                <c:pt idx="6">
                  <c:v>0.43619999999999998</c:v>
                </c:pt>
                <c:pt idx="7">
                  <c:v>0.87670000000000003</c:v>
                </c:pt>
                <c:pt idx="8">
                  <c:v>0.40870000000000001</c:v>
                </c:pt>
                <c:pt idx="9">
                  <c:v>0.3679</c:v>
                </c:pt>
                <c:pt idx="10">
                  <c:v>0.43619999999999998</c:v>
                </c:pt>
                <c:pt idx="11">
                  <c:v>0.33630000000000004</c:v>
                </c:pt>
                <c:pt idx="12">
                  <c:v>0.38009999999999999</c:v>
                </c:pt>
                <c:pt idx="13">
                  <c:v>0.48899999999999999</c:v>
                </c:pt>
                <c:pt idx="14">
                  <c:v>0.52459999999999996</c:v>
                </c:pt>
                <c:pt idx="15">
                  <c:v>0.43619999999999998</c:v>
                </c:pt>
                <c:pt idx="16">
                  <c:v>0.60709999999999997</c:v>
                </c:pt>
                <c:pt idx="17">
                  <c:v>0.63170000000000004</c:v>
                </c:pt>
                <c:pt idx="18">
                  <c:v>0.43480000000000002</c:v>
                </c:pt>
                <c:pt idx="19">
                  <c:v>0.44600000000000001</c:v>
                </c:pt>
                <c:pt idx="20">
                  <c:v>0.50429999999999997</c:v>
                </c:pt>
                <c:pt idx="21">
                  <c:v>0.56630000000000003</c:v>
                </c:pt>
                <c:pt idx="22">
                  <c:v>0.36</c:v>
                </c:pt>
                <c:pt idx="23">
                  <c:v>0.2482</c:v>
                </c:pt>
                <c:pt idx="24">
                  <c:v>0.5181</c:v>
                </c:pt>
                <c:pt idx="25">
                  <c:v>0.61709999999999998</c:v>
                </c:pt>
                <c:pt idx="26">
                  <c:v>0.4</c:v>
                </c:pt>
                <c:pt idx="27">
                  <c:v>0.4325</c:v>
                </c:pt>
                <c:pt idx="28">
                  <c:v>0.43369999999999997</c:v>
                </c:pt>
                <c:pt idx="29">
                  <c:v>0.10050000000000001</c:v>
                </c:pt>
                <c:pt idx="30">
                  <c:v>6.5599999999999992E-2</c:v>
                </c:pt>
                <c:pt idx="31">
                  <c:v>0.36520000000000002</c:v>
                </c:pt>
                <c:pt idx="32">
                  <c:v>0.2</c:v>
                </c:pt>
                <c:pt idx="33">
                  <c:v>0.23430000000000001</c:v>
                </c:pt>
                <c:pt idx="34">
                  <c:v>0.34060000000000001</c:v>
                </c:pt>
                <c:pt idx="35">
                  <c:v>0.35</c:v>
                </c:pt>
                <c:pt idx="36">
                  <c:v>0.19800000000000001</c:v>
                </c:pt>
                <c:pt idx="37">
                  <c:v>5.0300000000000004E-2</c:v>
                </c:pt>
                <c:pt idx="38">
                  <c:v>9.5600000000000004E-2</c:v>
                </c:pt>
                <c:pt idx="39">
                  <c:v>9.7799999999999998E-2</c:v>
                </c:pt>
                <c:pt idx="40">
                  <c:v>0.35039999999999999</c:v>
                </c:pt>
                <c:pt idx="41">
                  <c:v>0.12740000000000001</c:v>
                </c:pt>
                <c:pt idx="42">
                  <c:v>0.30259999999999998</c:v>
                </c:pt>
                <c:pt idx="43">
                  <c:v>0.74450000000000005</c:v>
                </c:pt>
                <c:pt idx="44">
                  <c:v>0.56220000000000003</c:v>
                </c:pt>
                <c:pt idx="45">
                  <c:v>0.32679999999999998</c:v>
                </c:pt>
                <c:pt idx="46">
                  <c:v>2.4400000000000002E-2</c:v>
                </c:pt>
                <c:pt idx="47">
                  <c:v>1.7100000000000001E-2</c:v>
                </c:pt>
                <c:pt idx="48">
                  <c:v>0.28589999999999999</c:v>
                </c:pt>
                <c:pt idx="49">
                  <c:v>8.5400000000000004E-2</c:v>
                </c:pt>
                <c:pt idx="50">
                  <c:v>0.3579</c:v>
                </c:pt>
                <c:pt idx="51">
                  <c:v>0.1648</c:v>
                </c:pt>
                <c:pt idx="52">
                  <c:v>7.9799999999999996E-2</c:v>
                </c:pt>
                <c:pt idx="53">
                  <c:v>0.32819999999999999</c:v>
                </c:pt>
                <c:pt idx="54">
                  <c:v>0.62029999999999996</c:v>
                </c:pt>
                <c:pt idx="55">
                  <c:v>2.52E-2</c:v>
                </c:pt>
                <c:pt idx="56">
                  <c:v>0.40630000000000005</c:v>
                </c:pt>
                <c:pt idx="57">
                  <c:v>1.6899999999999998E-2</c:v>
                </c:pt>
                <c:pt idx="58">
                  <c:v>4.1100000000000005E-2</c:v>
                </c:pt>
                <c:pt idx="59">
                  <c:v>0.18959999999999999</c:v>
                </c:pt>
                <c:pt idx="60">
                  <c:v>0.13700000000000001</c:v>
                </c:pt>
                <c:pt idx="61">
                  <c:v>0.1414</c:v>
                </c:pt>
                <c:pt idx="62">
                  <c:v>0.18059999999999998</c:v>
                </c:pt>
                <c:pt idx="63">
                  <c:v>0.34870000000000001</c:v>
                </c:pt>
                <c:pt idx="64">
                  <c:v>2.53E-2</c:v>
                </c:pt>
                <c:pt idx="65">
                  <c:v>0.3</c:v>
                </c:pt>
                <c:pt idx="66">
                  <c:v>1.7500000000000002E-2</c:v>
                </c:pt>
                <c:pt idx="67">
                  <c:v>0.17</c:v>
                </c:pt>
                <c:pt idx="68">
                  <c:v>3.0300000000000001E-2</c:v>
                </c:pt>
                <c:pt idx="69">
                  <c:v>1.06E-2</c:v>
                </c:pt>
                <c:pt idx="70">
                  <c:v>0.43369999999999997</c:v>
                </c:pt>
                <c:pt idx="71">
                  <c:v>6.7900000000000002E-2</c:v>
                </c:pt>
                <c:pt idx="72">
                  <c:v>3.95E-2</c:v>
                </c:pt>
                <c:pt idx="73">
                  <c:v>2.2400000000000003E-2</c:v>
                </c:pt>
                <c:pt idx="74">
                  <c:v>1.4499999999999999E-2</c:v>
                </c:pt>
                <c:pt idx="75">
                  <c:v>0.2354</c:v>
                </c:pt>
                <c:pt idx="76">
                  <c:v>2.8899999999999999E-2</c:v>
                </c:pt>
                <c:pt idx="77">
                  <c:v>9.1899999999999996E-2</c:v>
                </c:pt>
                <c:pt idx="78">
                  <c:v>3.9100000000000003E-2</c:v>
                </c:pt>
                <c:pt idx="79">
                  <c:v>0.2482</c:v>
                </c:pt>
                <c:pt idx="80">
                  <c:v>9.4200000000000006E-2</c:v>
                </c:pt>
                <c:pt idx="81">
                  <c:v>5.6300000000000003E-2</c:v>
                </c:pt>
                <c:pt idx="82">
                  <c:v>0.1341</c:v>
                </c:pt>
                <c:pt idx="83">
                  <c:v>1.35E-2</c:v>
                </c:pt>
                <c:pt idx="84">
                  <c:v>4.8399999999999999E-2</c:v>
                </c:pt>
                <c:pt idx="85">
                  <c:v>3.9899999999999998E-2</c:v>
                </c:pt>
                <c:pt idx="86">
                  <c:v>1.34E-2</c:v>
                </c:pt>
                <c:pt idx="87">
                  <c:v>3.7499999999999999E-2</c:v>
                </c:pt>
                <c:pt idx="88">
                  <c:v>6.6299999999999998E-2</c:v>
                </c:pt>
              </c:numCache>
            </c:numRef>
          </c:val>
        </c:ser>
        <c:ser>
          <c:idx val="1"/>
          <c:order val="1"/>
          <c:tx>
            <c:strRef>
              <c:f>'pov headcount and gap'!$C$1</c:f>
              <c:strCache>
                <c:ptCount val="1"/>
                <c:pt idx="0">
                  <c:v>Poverty gap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'pov headcount and gap'!$A$2:$A$90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'pov headcount and gap'!$C$2:$C$90</c:f>
              <c:numCache>
                <c:formatCode>0%</c:formatCode>
                <c:ptCount val="89"/>
                <c:pt idx="0">
                  <c:v>0.22820000000000001</c:v>
                </c:pt>
                <c:pt idx="1">
                  <c:v>0.34250000000000003</c:v>
                </c:pt>
                <c:pt idx="2">
                  <c:v>0.3639</c:v>
                </c:pt>
                <c:pt idx="3">
                  <c:v>0.31259999999999999</c:v>
                </c:pt>
                <c:pt idx="4">
                  <c:v>0.52759999999999996</c:v>
                </c:pt>
                <c:pt idx="5">
                  <c:v>0.40899999999999997</c:v>
                </c:pt>
                <c:pt idx="6">
                  <c:v>0.1242</c:v>
                </c:pt>
                <c:pt idx="7">
                  <c:v>0.48549999999999999</c:v>
                </c:pt>
                <c:pt idx="8">
                  <c:v>0.127</c:v>
                </c:pt>
                <c:pt idx="9">
                  <c:v>0.10390000000000001</c:v>
                </c:pt>
                <c:pt idx="10">
                  <c:v>0.16639999999999999</c:v>
                </c:pt>
                <c:pt idx="11">
                  <c:v>0.11689999999999999</c:v>
                </c:pt>
                <c:pt idx="12">
                  <c:v>0.12210000000000001</c:v>
                </c:pt>
                <c:pt idx="13">
                  <c:v>0.16550000000000001</c:v>
                </c:pt>
                <c:pt idx="14">
                  <c:v>0.22520000000000001</c:v>
                </c:pt>
                <c:pt idx="15">
                  <c:v>0.16639999999999999</c:v>
                </c:pt>
                <c:pt idx="16">
                  <c:v>0.25840000000000002</c:v>
                </c:pt>
                <c:pt idx="17">
                  <c:v>0.26640000000000003</c:v>
                </c:pt>
                <c:pt idx="18">
                  <c:v>0.1298</c:v>
                </c:pt>
                <c:pt idx="19">
                  <c:v>0.14660000000000001</c:v>
                </c:pt>
                <c:pt idx="20">
                  <c:v>0.1636</c:v>
                </c:pt>
                <c:pt idx="21">
                  <c:v>0.19239999999999999</c:v>
                </c:pt>
                <c:pt idx="22">
                  <c:v>0.2082</c:v>
                </c:pt>
                <c:pt idx="23">
                  <c:v>5.5500000000000001E-2</c:v>
                </c:pt>
                <c:pt idx="24">
                  <c:v>0.18820000000000001</c:v>
                </c:pt>
                <c:pt idx="25">
                  <c:v>0.3231</c:v>
                </c:pt>
                <c:pt idx="26">
                  <c:v>0.16639999999999999</c:v>
                </c:pt>
                <c:pt idx="27">
                  <c:v>0.11169999999999999</c:v>
                </c:pt>
                <c:pt idx="28">
                  <c:v>0.1691</c:v>
                </c:pt>
                <c:pt idx="29">
                  <c:v>1.43E-2</c:v>
                </c:pt>
                <c:pt idx="30">
                  <c:v>1.1599999999999999E-2</c:v>
                </c:pt>
                <c:pt idx="31">
                  <c:v>0.14180000000000001</c:v>
                </c:pt>
                <c:pt idx="32">
                  <c:v>5.4600000000000003E-2</c:v>
                </c:pt>
                <c:pt idx="33">
                  <c:v>6.7900000000000002E-2</c:v>
                </c:pt>
                <c:pt idx="34">
                  <c:v>0.1108</c:v>
                </c:pt>
                <c:pt idx="35">
                  <c:v>0.20760000000000001</c:v>
                </c:pt>
                <c:pt idx="36">
                  <c:v>5.4600000000000003E-2</c:v>
                </c:pt>
                <c:pt idx="37">
                  <c:v>1.0700000000000001E-2</c:v>
                </c:pt>
                <c:pt idx="38">
                  <c:v>1.2E-2</c:v>
                </c:pt>
                <c:pt idx="39">
                  <c:v>1.8700000000000001E-2</c:v>
                </c:pt>
                <c:pt idx="40">
                  <c:v>0.1268</c:v>
                </c:pt>
                <c:pt idx="41">
                  <c:v>1.9400000000000001E-2</c:v>
                </c:pt>
                <c:pt idx="42">
                  <c:v>7.6600000000000001E-2</c:v>
                </c:pt>
                <c:pt idx="43">
                  <c:v>0.41909999999999997</c:v>
                </c:pt>
                <c:pt idx="44">
                  <c:v>0.29170000000000001</c:v>
                </c:pt>
                <c:pt idx="45">
                  <c:v>7.4900000000000008E-2</c:v>
                </c:pt>
                <c:pt idx="46">
                  <c:v>5.4999999999999997E-3</c:v>
                </c:pt>
                <c:pt idx="47">
                  <c:v>2E-3</c:v>
                </c:pt>
                <c:pt idx="48">
                  <c:v>9.8800000000000013E-2</c:v>
                </c:pt>
                <c:pt idx="49">
                  <c:v>2.93E-2</c:v>
                </c:pt>
                <c:pt idx="50">
                  <c:v>0.12279999999999999</c:v>
                </c:pt>
                <c:pt idx="51">
                  <c:v>7.2099999999999997E-2</c:v>
                </c:pt>
                <c:pt idx="52">
                  <c:v>4.2000000000000003E-2</c:v>
                </c:pt>
                <c:pt idx="53">
                  <c:v>0.1147</c:v>
                </c:pt>
                <c:pt idx="54">
                  <c:v>0.27460000000000001</c:v>
                </c:pt>
                <c:pt idx="55">
                  <c:v>5.4000000000000003E-3</c:v>
                </c:pt>
                <c:pt idx="56">
                  <c:v>0.16</c:v>
                </c:pt>
                <c:pt idx="57">
                  <c:v>3.8E-3</c:v>
                </c:pt>
                <c:pt idx="58">
                  <c:v>6.5000000000000006E-3</c:v>
                </c:pt>
                <c:pt idx="59">
                  <c:v>4.02E-2</c:v>
                </c:pt>
                <c:pt idx="60">
                  <c:v>4.7800000000000002E-2</c:v>
                </c:pt>
                <c:pt idx="61">
                  <c:v>4.53E-2</c:v>
                </c:pt>
                <c:pt idx="62">
                  <c:v>3.3000000000000002E-2</c:v>
                </c:pt>
                <c:pt idx="63">
                  <c:v>8.14E-2</c:v>
                </c:pt>
                <c:pt idx="64">
                  <c:v>5.5999999999999999E-3</c:v>
                </c:pt>
                <c:pt idx="65">
                  <c:v>0.16</c:v>
                </c:pt>
                <c:pt idx="66">
                  <c:v>3.0999999999999999E-3</c:v>
                </c:pt>
                <c:pt idx="67">
                  <c:v>9.8800000000000013E-2</c:v>
                </c:pt>
                <c:pt idx="68">
                  <c:v>9.5999999999999992E-3</c:v>
                </c:pt>
                <c:pt idx="69">
                  <c:v>4.0000000000000001E-3</c:v>
                </c:pt>
                <c:pt idx="70">
                  <c:v>0.16449999999999998</c:v>
                </c:pt>
                <c:pt idx="71">
                  <c:v>1.3600000000000001E-2</c:v>
                </c:pt>
                <c:pt idx="72">
                  <c:v>1.7999999999999999E-2</c:v>
                </c:pt>
                <c:pt idx="73">
                  <c:v>5.0000000000000001E-3</c:v>
                </c:pt>
                <c:pt idx="74">
                  <c:v>3.4000000000000002E-3</c:v>
                </c:pt>
                <c:pt idx="75">
                  <c:v>5.74E-2</c:v>
                </c:pt>
                <c:pt idx="76">
                  <c:v>7.9000000000000008E-3</c:v>
                </c:pt>
                <c:pt idx="77">
                  <c:v>2.0299999999999999E-2</c:v>
                </c:pt>
                <c:pt idx="78">
                  <c:v>6.4000000000000003E-3</c:v>
                </c:pt>
                <c:pt idx="79">
                  <c:v>6.9699999999999998E-2</c:v>
                </c:pt>
                <c:pt idx="80">
                  <c:v>1.1900000000000001E-2</c:v>
                </c:pt>
                <c:pt idx="81">
                  <c:v>2.3300000000000001E-2</c:v>
                </c:pt>
                <c:pt idx="82">
                  <c:v>3.95E-2</c:v>
                </c:pt>
                <c:pt idx="83">
                  <c:v>5.7999999999999996E-3</c:v>
                </c:pt>
                <c:pt idx="84">
                  <c:v>9.0000000000000011E-3</c:v>
                </c:pt>
                <c:pt idx="85">
                  <c:v>1.2800000000000001E-2</c:v>
                </c:pt>
                <c:pt idx="86">
                  <c:v>4.8999999999999998E-3</c:v>
                </c:pt>
                <c:pt idx="87">
                  <c:v>9.5999999999999992E-3</c:v>
                </c:pt>
                <c:pt idx="88">
                  <c:v>1.43E-2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965032"/>
        <c:axId val="324965816"/>
      </c:barChart>
      <c:catAx>
        <c:axId val="32496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965816"/>
        <c:crosses val="autoZero"/>
        <c:auto val="1"/>
        <c:lblAlgn val="ctr"/>
        <c:lblOffset val="100"/>
        <c:tickLblSkip val="1"/>
        <c:noMultiLvlLbl val="0"/>
      </c:catAx>
      <c:valAx>
        <c:axId val="32496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9650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Aid per person in LICs &amp; LMICs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100476212928516E-2"/>
          <c:y val="0.2269519291558649"/>
          <c:w val="0.89573784714036497"/>
          <c:h val="0.43926079754073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'aid pp '!$B$1</c:f>
              <c:strCache>
                <c:ptCount val="1"/>
                <c:pt idx="0">
                  <c:v>Country Programmable aid per person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'aid pp '!$A$2:$A$71</c:f>
              <c:strCache>
                <c:ptCount val="70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</c:strCache>
            </c:strRef>
          </c:cat>
          <c:val>
            <c:numRef>
              <c:f>'aid pp '!$B$2:$B$71</c:f>
              <c:numCache>
                <c:formatCode>_-* #,##0_-;\-* #,##0_-;_-* "-"??_-;_-@_-</c:formatCode>
                <c:ptCount val="70"/>
                <c:pt idx="0">
                  <c:v>52.275959007390689</c:v>
                </c:pt>
                <c:pt idx="1">
                  <c:v>23.570058821862528</c:v>
                </c:pt>
                <c:pt idx="2">
                  <c:v>45.231509890120563</c:v>
                </c:pt>
                <c:pt idx="3">
                  <c:v>25.488743037439356</c:v>
                </c:pt>
                <c:pt idx="4">
                  <c:v>27.342607928168391</c:v>
                </c:pt>
                <c:pt idx="5">
                  <c:v>74.754132261717714</c:v>
                </c:pt>
                <c:pt idx="6">
                  <c:v>26.208639840759144</c:v>
                </c:pt>
                <c:pt idx="7">
                  <c:v>20.850735300307949</c:v>
                </c:pt>
                <c:pt idx="8">
                  <c:v>24.634199869694164</c:v>
                </c:pt>
                <c:pt idx="9">
                  <c:v>35.097132127893495</c:v>
                </c:pt>
                <c:pt idx="10">
                  <c:v>19.421660836220923</c:v>
                </c:pt>
                <c:pt idx="11">
                  <c:v>64.709694107001724</c:v>
                </c:pt>
                <c:pt idx="12">
                  <c:v>46.515494502815891</c:v>
                </c:pt>
                <c:pt idx="13">
                  <c:v>44.594265529512896</c:v>
                </c:pt>
                <c:pt idx="14">
                  <c:v>29.534086100466943</c:v>
                </c:pt>
                <c:pt idx="15">
                  <c:v>120.24940538068222</c:v>
                </c:pt>
                <c:pt idx="16">
                  <c:v>62.592533984223429</c:v>
                </c:pt>
                <c:pt idx="17">
                  <c:v>77.159170310781619</c:v>
                </c:pt>
                <c:pt idx="18">
                  <c:v>62.371675657703435</c:v>
                </c:pt>
                <c:pt idx="19">
                  <c:v>58.577468613666774</c:v>
                </c:pt>
                <c:pt idx="20">
                  <c:v>65.221724454552287</c:v>
                </c:pt>
                <c:pt idx="21">
                  <c:v>61.336517798396557</c:v>
                </c:pt>
                <c:pt idx="22">
                  <c:v>148.14245530375848</c:v>
                </c:pt>
                <c:pt idx="23">
                  <c:v>11.260022814317152</c:v>
                </c:pt>
                <c:pt idx="24">
                  <c:v>58.023103463039668</c:v>
                </c:pt>
                <c:pt idx="25">
                  <c:v>89.556917152388564</c:v>
                </c:pt>
                <c:pt idx="26">
                  <c:v>45.725519108319865</c:v>
                </c:pt>
                <c:pt idx="27">
                  <c:v>18.82350893681156</c:v>
                </c:pt>
                <c:pt idx="28">
                  <c:v>68.239341493961945</c:v>
                </c:pt>
                <c:pt idx="29">
                  <c:v>51.755836577268042</c:v>
                </c:pt>
                <c:pt idx="30">
                  <c:v>49.952277299955142</c:v>
                </c:pt>
                <c:pt idx="31">
                  <c:v>21.208057752036325</c:v>
                </c:pt>
                <c:pt idx="32">
                  <c:v>42.803392782545608</c:v>
                </c:pt>
                <c:pt idx="33">
                  <c:v>298.46679074932905</c:v>
                </c:pt>
                <c:pt idx="34">
                  <c:v>63.160615700436601</c:v>
                </c:pt>
                <c:pt idx="35">
                  <c:v>71.115530306886527</c:v>
                </c:pt>
                <c:pt idx="36">
                  <c:v>12.748817270622569</c:v>
                </c:pt>
                <c:pt idx="37">
                  <c:v>70.460704607046068</c:v>
                </c:pt>
                <c:pt idx="38">
                  <c:v>34.241098404108683</c:v>
                </c:pt>
                <c:pt idx="39">
                  <c:v>27.478026694739047</c:v>
                </c:pt>
                <c:pt idx="40">
                  <c:v>42.019248523887256</c:v>
                </c:pt>
                <c:pt idx="41">
                  <c:v>15.460414492614506</c:v>
                </c:pt>
                <c:pt idx="42">
                  <c:v>81.293283072320847</c:v>
                </c:pt>
                <c:pt idx="43">
                  <c:v>78.36588108195356</c:v>
                </c:pt>
                <c:pt idx="44">
                  <c:v>203.58662755618116</c:v>
                </c:pt>
                <c:pt idx="45">
                  <c:v>3.678503590745005</c:v>
                </c:pt>
                <c:pt idx="46">
                  <c:v>46.022932693040119</c:v>
                </c:pt>
                <c:pt idx="47">
                  <c:v>16.181123530257171</c:v>
                </c:pt>
                <c:pt idx="48">
                  <c:v>55.524248372174441</c:v>
                </c:pt>
                <c:pt idx="49">
                  <c:v>168.07889116612213</c:v>
                </c:pt>
                <c:pt idx="50">
                  <c:v>89.328861608831915</c:v>
                </c:pt>
                <c:pt idx="51">
                  <c:v>57.917766157451361</c:v>
                </c:pt>
                <c:pt idx="52">
                  <c:v>60.599245320738682</c:v>
                </c:pt>
                <c:pt idx="53">
                  <c:v>29.453875680362046</c:v>
                </c:pt>
                <c:pt idx="54">
                  <c:v>3.778467853748757</c:v>
                </c:pt>
                <c:pt idx="55">
                  <c:v>14.430779469110911</c:v>
                </c:pt>
                <c:pt idx="56">
                  <c:v>100.57243589640986</c:v>
                </c:pt>
                <c:pt idx="57">
                  <c:v>37.896708853840302</c:v>
                </c:pt>
                <c:pt idx="58">
                  <c:v>38.763852951227847</c:v>
                </c:pt>
                <c:pt idx="59">
                  <c:v>8.3101632904062068</c:v>
                </c:pt>
                <c:pt idx="60">
                  <c:v>16.528530603501043</c:v>
                </c:pt>
                <c:pt idx="61">
                  <c:v>128.58600072967155</c:v>
                </c:pt>
                <c:pt idx="62">
                  <c:v>7.8842375884821072</c:v>
                </c:pt>
                <c:pt idx="63">
                  <c:v>199.44799584469197</c:v>
                </c:pt>
                <c:pt idx="64">
                  <c:v>27.495402274558469</c:v>
                </c:pt>
                <c:pt idx="65">
                  <c:v>105.33485703620939</c:v>
                </c:pt>
                <c:pt idx="66">
                  <c:v>102.57905698490586</c:v>
                </c:pt>
                <c:pt idx="67">
                  <c:v>39.10818713450292</c:v>
                </c:pt>
                <c:pt idx="68">
                  <c:v>20.189264554585378</c:v>
                </c:pt>
                <c:pt idx="69">
                  <c:v>57.533030205606337</c:v>
                </c:pt>
              </c:numCache>
            </c:numRef>
          </c:val>
        </c:ser>
        <c:ser>
          <c:idx val="1"/>
          <c:order val="1"/>
          <c:tx>
            <c:strRef>
              <c:f>'aid pp '!$C$1</c:f>
              <c:strCache>
                <c:ptCount val="1"/>
                <c:pt idx="0">
                  <c:v>Humanitarian aid per person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'aid pp '!$A$2:$A$71</c:f>
              <c:strCache>
                <c:ptCount val="70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</c:strCache>
            </c:strRef>
          </c:cat>
          <c:val>
            <c:numRef>
              <c:f>'aid pp '!$C$2:$C$71</c:f>
              <c:numCache>
                <c:formatCode>_-* #,##0_-;\-* #,##0_-;_-* "-"??_-;_-@_-</c:formatCode>
                <c:ptCount val="70"/>
                <c:pt idx="0">
                  <c:v>50.594299208216128</c:v>
                </c:pt>
                <c:pt idx="1">
                  <c:v>1.7495217386530282</c:v>
                </c:pt>
                <c:pt idx="2">
                  <c:v>4.7619366249802049</c:v>
                </c:pt>
                <c:pt idx="3">
                  <c:v>12.166722951298954</c:v>
                </c:pt>
                <c:pt idx="4">
                  <c:v>6.3690798532569923</c:v>
                </c:pt>
                <c:pt idx="5">
                  <c:v>15.336629191015129</c:v>
                </c:pt>
                <c:pt idx="6">
                  <c:v>11.438145834069401</c:v>
                </c:pt>
                <c:pt idx="7">
                  <c:v>0.92228880062659235</c:v>
                </c:pt>
                <c:pt idx="8">
                  <c:v>0.733917521463469</c:v>
                </c:pt>
                <c:pt idx="9">
                  <c:v>5.8536192844189268</c:v>
                </c:pt>
                <c:pt idx="10">
                  <c:v>2.1626993055835171</c:v>
                </c:pt>
                <c:pt idx="11">
                  <c:v>0.49208207496410777</c:v>
                </c:pt>
                <c:pt idx="12">
                  <c:v>1.8437663400753836</c:v>
                </c:pt>
                <c:pt idx="13">
                  <c:v>1.0111945297700951</c:v>
                </c:pt>
                <c:pt idx="14">
                  <c:v>0.6307776667152708</c:v>
                </c:pt>
                <c:pt idx="15">
                  <c:v>1.4380120407399257</c:v>
                </c:pt>
                <c:pt idx="16">
                  <c:v>0.87237295870404985</c:v>
                </c:pt>
                <c:pt idx="17">
                  <c:v>1.8185901292985032</c:v>
                </c:pt>
                <c:pt idx="18">
                  <c:v>0.83602138606728582</c:v>
                </c:pt>
                <c:pt idx="19">
                  <c:v>2.8906878496650217</c:v>
                </c:pt>
                <c:pt idx="20">
                  <c:v>6.0873609490915461</c:v>
                </c:pt>
                <c:pt idx="21">
                  <c:v>2.2936902998294233</c:v>
                </c:pt>
                <c:pt idx="22">
                  <c:v>19.899291497633374</c:v>
                </c:pt>
                <c:pt idx="23">
                  <c:v>1.4347835247423293</c:v>
                </c:pt>
                <c:pt idx="24">
                  <c:v>0.6134885730649714</c:v>
                </c:pt>
                <c:pt idx="25">
                  <c:v>75.17482579612691</c:v>
                </c:pt>
                <c:pt idx="26">
                  <c:v>10.887667782736832</c:v>
                </c:pt>
                <c:pt idx="27">
                  <c:v>0.63337499538033248</c:v>
                </c:pt>
                <c:pt idx="28">
                  <c:v>8.3256505830221279</c:v>
                </c:pt>
                <c:pt idx="29">
                  <c:v>1.0267477026520153</c:v>
                </c:pt>
                <c:pt idx="30">
                  <c:v>1.5903505520863768</c:v>
                </c:pt>
                <c:pt idx="31">
                  <c:v>19.853704946327241</c:v>
                </c:pt>
                <c:pt idx="32">
                  <c:v>1.8171570493470235</c:v>
                </c:pt>
                <c:pt idx="33">
                  <c:v>6.3266733164005062</c:v>
                </c:pt>
                <c:pt idx="34">
                  <c:v>1.5316095532435969</c:v>
                </c:pt>
                <c:pt idx="35">
                  <c:v>56.28277824711077</c:v>
                </c:pt>
                <c:pt idx="36">
                  <c:v>12.317622769134775</c:v>
                </c:pt>
                <c:pt idx="37">
                  <c:v>5.8600693533817063</c:v>
                </c:pt>
                <c:pt idx="38">
                  <c:v>0.95069226408957919</c:v>
                </c:pt>
                <c:pt idx="39">
                  <c:v>7.7360478236754151</c:v>
                </c:pt>
                <c:pt idx="40">
                  <c:v>5.4638148968917202</c:v>
                </c:pt>
                <c:pt idx="41">
                  <c:v>6.726048932848733</c:v>
                </c:pt>
                <c:pt idx="42">
                  <c:v>1.8277448017229252</c:v>
                </c:pt>
                <c:pt idx="43">
                  <c:v>0.71877424573412652</c:v>
                </c:pt>
                <c:pt idx="44">
                  <c:v>2.7782263539434666</c:v>
                </c:pt>
                <c:pt idx="45">
                  <c:v>2.8143826864492832E-2</c:v>
                </c:pt>
                <c:pt idx="46">
                  <c:v>0.43024345038972345</c:v>
                </c:pt>
                <c:pt idx="47">
                  <c:v>23.219109775572633</c:v>
                </c:pt>
                <c:pt idx="48">
                  <c:v>0.13768469468882191</c:v>
                </c:pt>
                <c:pt idx="49">
                  <c:v>2.1538876822951529</c:v>
                </c:pt>
                <c:pt idx="50">
                  <c:v>1.9900940575545583</c:v>
                </c:pt>
                <c:pt idx="51">
                  <c:v>1.3575891456096276</c:v>
                </c:pt>
                <c:pt idx="52">
                  <c:v>0.77592023390059217</c:v>
                </c:pt>
                <c:pt idx="53">
                  <c:v>2.5571660005444099</c:v>
                </c:pt>
                <c:pt idx="54">
                  <c:v>9.5460071996132226E-2</c:v>
                </c:pt>
                <c:pt idx="55">
                  <c:v>0.21681514009923811</c:v>
                </c:pt>
                <c:pt idx="56">
                  <c:v>1.9687654560092969</c:v>
                </c:pt>
                <c:pt idx="57">
                  <c:v>0.19636905413170119</c:v>
                </c:pt>
                <c:pt idx="58">
                  <c:v>6.7556835749971533</c:v>
                </c:pt>
                <c:pt idx="59">
                  <c:v>1.136998370781138</c:v>
                </c:pt>
                <c:pt idx="60">
                  <c:v>1.7737462242166506</c:v>
                </c:pt>
                <c:pt idx="61">
                  <c:v>10.927204092117311</c:v>
                </c:pt>
                <c:pt idx="62">
                  <c:v>0.47630933817117621</c:v>
                </c:pt>
                <c:pt idx="63">
                  <c:v>9.3726412799072971</c:v>
                </c:pt>
                <c:pt idx="64">
                  <c:v>2.5765767982334808</c:v>
                </c:pt>
                <c:pt idx="65">
                  <c:v>1.1664598262399024</c:v>
                </c:pt>
                <c:pt idx="66">
                  <c:v>1.8656845953804935</c:v>
                </c:pt>
                <c:pt idx="67">
                  <c:v>6.0142543859649127</c:v>
                </c:pt>
                <c:pt idx="68">
                  <c:v>0.22541411881333187</c:v>
                </c:pt>
                <c:pt idx="69">
                  <c:v>1.7073133391509363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52810520"/>
        <c:axId val="326398416"/>
      </c:barChart>
      <c:catAx>
        <c:axId val="25281052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98416"/>
        <c:crosses val="autoZero"/>
        <c:auto val="1"/>
        <c:lblAlgn val="ctr"/>
        <c:lblOffset val="100"/>
        <c:tickLblSkip val="1"/>
        <c:noMultiLvlLbl val="0"/>
      </c:catAx>
      <c:valAx>
        <c:axId val="326398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$</a:t>
                </a:r>
                <a:r>
                  <a:rPr lang="en-GB" baseline="0"/>
                  <a:t> pa </a:t>
                </a:r>
                <a:r>
                  <a:rPr lang="en-GB" sz="1000" b="0" i="0" u="none" strike="noStrike" baseline="0">
                    <a:effectLst/>
                  </a:rPr>
                  <a:t>          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81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Revenue</a:t>
            </a:r>
            <a:r>
              <a:rPr lang="en-GB" baseline="0"/>
              <a:t> as % GDP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100476212928516E-2"/>
          <c:y val="0.2269519291558649"/>
          <c:w val="0.89573784714036497"/>
          <c:h val="0.43926079754073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'revenue % GDP'!$B$1</c:f>
              <c:strCache>
                <c:ptCount val="1"/>
                <c:pt idx="0">
                  <c:v>revenue as % of GDP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'revenue % GDP'!$A$2:$A$90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'revenue % GDP'!$B$2:$B$90</c:f>
              <c:numCache>
                <c:formatCode>0.0%</c:formatCode>
                <c:ptCount val="89"/>
                <c:pt idx="0">
                  <c:v>7.6923076923076927E-2</c:v>
                </c:pt>
                <c:pt idx="1">
                  <c:v>0.245</c:v>
                </c:pt>
                <c:pt idx="2">
                  <c:v>0.154</c:v>
                </c:pt>
                <c:pt idx="3">
                  <c:v>0.112</c:v>
                </c:pt>
                <c:pt idx="4">
                  <c:v>0.18856388522198292</c:v>
                </c:pt>
                <c:pt idx="5">
                  <c:v>0.26300000000000001</c:v>
                </c:pt>
                <c:pt idx="6">
                  <c:v>0.14400000000000002</c:v>
                </c:pt>
                <c:pt idx="7">
                  <c:v>0.10981908513560999</c:v>
                </c:pt>
                <c:pt idx="8">
                  <c:v>0.16700000000000001</c:v>
                </c:pt>
                <c:pt idx="9">
                  <c:v>0.14499999999999999</c:v>
                </c:pt>
                <c:pt idx="10">
                  <c:v>0.22199999999999998</c:v>
                </c:pt>
                <c:pt idx="11">
                  <c:v>0.14800000000000002</c:v>
                </c:pt>
                <c:pt idx="12">
                  <c:v>0.13222884039653329</c:v>
                </c:pt>
                <c:pt idx="13">
                  <c:v>0.11499999999999999</c:v>
                </c:pt>
                <c:pt idx="14">
                  <c:v>0.18586970065516156</c:v>
                </c:pt>
                <c:pt idx="15">
                  <c:v>0.17</c:v>
                </c:pt>
                <c:pt idx="16">
                  <c:v>0.23810091395319966</c:v>
                </c:pt>
                <c:pt idx="17">
                  <c:v>0.14993153811045185</c:v>
                </c:pt>
                <c:pt idx="18">
                  <c:v>0.17321821987055674</c:v>
                </c:pt>
                <c:pt idx="19">
                  <c:v>0.18239616678000739</c:v>
                </c:pt>
                <c:pt idx="20">
                  <c:v>0.16598077456368854</c:v>
                </c:pt>
                <c:pt idx="21">
                  <c:v>0.115</c:v>
                </c:pt>
                <c:pt idx="22">
                  <c:v>0.111</c:v>
                </c:pt>
                <c:pt idx="23">
                  <c:v>0.15992150556783541</c:v>
                </c:pt>
                <c:pt idx="24">
                  <c:v>0.17005066683536746</c:v>
                </c:pt>
                <c:pt idx="25">
                  <c:v>0.13100000000000001</c:v>
                </c:pt>
                <c:pt idx="26">
                  <c:v>0.35700000000000004</c:v>
                </c:pt>
                <c:pt idx="27">
                  <c:v>0.125</c:v>
                </c:pt>
                <c:pt idx="28">
                  <c:v>0.22001444153880939</c:v>
                </c:pt>
                <c:pt idx="29">
                  <c:v>0.13159052533524324</c:v>
                </c:pt>
                <c:pt idx="30">
                  <c:v>0.22600000000000001</c:v>
                </c:pt>
                <c:pt idx="31">
                  <c:v>0.23204323570432356</c:v>
                </c:pt>
                <c:pt idx="32">
                  <c:v>0.121</c:v>
                </c:pt>
                <c:pt idx="33">
                  <c:v>0.247</c:v>
                </c:pt>
                <c:pt idx="34">
                  <c:v>0.20179338114920703</c:v>
                </c:pt>
                <c:pt idx="35">
                  <c:v>0.188</c:v>
                </c:pt>
                <c:pt idx="36">
                  <c:v>0.16999999999999998</c:v>
                </c:pt>
                <c:pt idx="37">
                  <c:v>0.23155245095355123</c:v>
                </c:pt>
                <c:pt idx="38">
                  <c:v>0.18</c:v>
                </c:pt>
                <c:pt idx="39">
                  <c:v>0.246</c:v>
                </c:pt>
                <c:pt idx="40">
                  <c:v>0.17815095238095238</c:v>
                </c:pt>
                <c:pt idx="41">
                  <c:v>0.12626401993105124</c:v>
                </c:pt>
                <c:pt idx="42">
                  <c:v>0.1654803317363574</c:v>
                </c:pt>
                <c:pt idx="43">
                  <c:v>0.21099999999999999</c:v>
                </c:pt>
                <c:pt idx="44">
                  <c:v>0.437</c:v>
                </c:pt>
                <c:pt idx="45">
                  <c:v>0.19500000000000001</c:v>
                </c:pt>
                <c:pt idx="46">
                  <c:v>0.28700000000000003</c:v>
                </c:pt>
                <c:pt idx="47">
                  <c:v>0.20100000000000001</c:v>
                </c:pt>
                <c:pt idx="48">
                  <c:v>0.19371719957603528</c:v>
                </c:pt>
                <c:pt idx="49">
                  <c:v>0.19550000000000001</c:v>
                </c:pt>
                <c:pt idx="50">
                  <c:v>0.30499999999999999</c:v>
                </c:pt>
                <c:pt idx="51">
                  <c:v>0.2114620598601275</c:v>
                </c:pt>
                <c:pt idx="52">
                  <c:v>0.33099999999999996</c:v>
                </c:pt>
                <c:pt idx="53">
                  <c:v>0.42474581125590721</c:v>
                </c:pt>
                <c:pt idx="54">
                  <c:v>0.29900000000000004</c:v>
                </c:pt>
                <c:pt idx="55">
                  <c:v>0.3562678702523277</c:v>
                </c:pt>
                <c:pt idx="56">
                  <c:v>0.251</c:v>
                </c:pt>
                <c:pt idx="57">
                  <c:v>0.21543770955831881</c:v>
                </c:pt>
                <c:pt idx="58">
                  <c:v>0.13863122932427083</c:v>
                </c:pt>
                <c:pt idx="59">
                  <c:v>0.14450623820646763</c:v>
                </c:pt>
                <c:pt idx="60">
                  <c:v>0.11469881617564721</c:v>
                </c:pt>
                <c:pt idx="61">
                  <c:v>0.25738994852353891</c:v>
                </c:pt>
                <c:pt idx="62">
                  <c:v>0.158</c:v>
                </c:pt>
                <c:pt idx="63">
                  <c:v>0.64500000000000002</c:v>
                </c:pt>
                <c:pt idx="64">
                  <c:v>0.20346605179729232</c:v>
                </c:pt>
                <c:pt idx="65">
                  <c:v>0.30509052637581507</c:v>
                </c:pt>
                <c:pt idx="66">
                  <c:v>0.24098806885650143</c:v>
                </c:pt>
                <c:pt idx="67">
                  <c:v>0.26100000000000001</c:v>
                </c:pt>
                <c:pt idx="68">
                  <c:v>0.22580518257700427</c:v>
                </c:pt>
                <c:pt idx="69">
                  <c:v>0.31245011180616489</c:v>
                </c:pt>
                <c:pt idx="70">
                  <c:v>0.40220963786038011</c:v>
                </c:pt>
                <c:pt idx="71">
                  <c:v>0.406168129913971</c:v>
                </c:pt>
                <c:pt idx="72">
                  <c:v>0.22300000000000003</c:v>
                </c:pt>
                <c:pt idx="73">
                  <c:v>0.14697717826292117</c:v>
                </c:pt>
                <c:pt idx="74">
                  <c:v>0.22800000000000001</c:v>
                </c:pt>
                <c:pt idx="75">
                  <c:v>0.28126411159652048</c:v>
                </c:pt>
                <c:pt idx="76">
                  <c:v>0.21509910070453414</c:v>
                </c:pt>
                <c:pt idx="77">
                  <c:v>0.19854967519918257</c:v>
                </c:pt>
                <c:pt idx="78">
                  <c:v>0.66800000000000004</c:v>
                </c:pt>
                <c:pt idx="79">
                  <c:v>0.16800000000000001</c:v>
                </c:pt>
                <c:pt idx="80">
                  <c:v>0.29396489261984848</c:v>
                </c:pt>
                <c:pt idx="81">
                  <c:v>0.26377667742143934</c:v>
                </c:pt>
                <c:pt idx="82">
                  <c:v>0.37320752740982566</c:v>
                </c:pt>
                <c:pt idx="83">
                  <c:v>0.24317532269094883</c:v>
                </c:pt>
                <c:pt idx="84">
                  <c:v>0.43300000000000005</c:v>
                </c:pt>
                <c:pt idx="85">
                  <c:v>0.184</c:v>
                </c:pt>
                <c:pt idx="86">
                  <c:v>0.34623483525526644</c:v>
                </c:pt>
                <c:pt idx="87">
                  <c:v>0.26023076312212812</c:v>
                </c:pt>
                <c:pt idx="88">
                  <c:v>0.21350000000000002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6400376"/>
        <c:axId val="326397240"/>
      </c:barChart>
      <c:catAx>
        <c:axId val="32640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97240"/>
        <c:crosses val="autoZero"/>
        <c:auto val="1"/>
        <c:lblAlgn val="ctr"/>
        <c:lblOffset val="100"/>
        <c:tickLblSkip val="1"/>
        <c:noMultiLvlLbl val="0"/>
      </c:catAx>
      <c:valAx>
        <c:axId val="32639724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400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Tax effort (tax</a:t>
            </a:r>
            <a:r>
              <a:rPr lang="en-GB" baseline="0"/>
              <a:t> as % of tax capacity) 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994619496257548E-2"/>
          <c:y val="0.10874665937983277"/>
          <c:w val="0.89573784714036497"/>
          <c:h val="0.43926079754073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tax effort %'!$B$1</c:f>
              <c:strCache>
                <c:ptCount val="1"/>
                <c:pt idx="0">
                  <c:v>revenue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tax effort %'!$A$2:$A$90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 tax effort %'!$B$2:$B$90</c:f>
              <c:numCache>
                <c:formatCode>0.0%</c:formatCode>
                <c:ptCount val="89"/>
                <c:pt idx="0">
                  <c:v>0.82250000000000001</c:v>
                </c:pt>
                <c:pt idx="1">
                  <c:v>0.98</c:v>
                </c:pt>
                <c:pt idx="2">
                  <c:v>0.82250000000000001</c:v>
                </c:pt>
                <c:pt idx="3">
                  <c:v>0.82250000000000001</c:v>
                </c:pt>
                <c:pt idx="4">
                  <c:v>0.84723060597383493</c:v>
                </c:pt>
                <c:pt idx="5">
                  <c:v>0.82250000000000001</c:v>
                </c:pt>
                <c:pt idx="6">
                  <c:v>0.85499999999999998</c:v>
                </c:pt>
                <c:pt idx="7">
                  <c:v>0.66749999999999998</c:v>
                </c:pt>
                <c:pt idx="8">
                  <c:v>0.92749999999999999</c:v>
                </c:pt>
                <c:pt idx="9">
                  <c:v>0.73249999999999993</c:v>
                </c:pt>
                <c:pt idx="10">
                  <c:v>0.82250000000000001</c:v>
                </c:pt>
                <c:pt idx="11">
                  <c:v>0.81499999999999995</c:v>
                </c:pt>
                <c:pt idx="12">
                  <c:v>0.78249999999999997</c:v>
                </c:pt>
                <c:pt idx="13">
                  <c:v>0.6825</c:v>
                </c:pt>
                <c:pt idx="14">
                  <c:v>1.08</c:v>
                </c:pt>
                <c:pt idx="15">
                  <c:v>0.82250000000000001</c:v>
                </c:pt>
                <c:pt idx="16">
                  <c:v>0.90249999999999997</c:v>
                </c:pt>
                <c:pt idx="17">
                  <c:v>0.82250000000000001</c:v>
                </c:pt>
                <c:pt idx="18">
                  <c:v>0.81</c:v>
                </c:pt>
                <c:pt idx="19">
                  <c:v>0.81</c:v>
                </c:pt>
                <c:pt idx="20">
                  <c:v>0.97499999999999998</c:v>
                </c:pt>
                <c:pt idx="21">
                  <c:v>0.90249999999999997</c:v>
                </c:pt>
                <c:pt idx="22">
                  <c:v>0.82250000000000001</c:v>
                </c:pt>
                <c:pt idx="23">
                  <c:v>0.82250000000000001</c:v>
                </c:pt>
                <c:pt idx="24">
                  <c:v>0.82250000000000001</c:v>
                </c:pt>
                <c:pt idx="25">
                  <c:v>0.82250000000000001</c:v>
                </c:pt>
                <c:pt idx="26">
                  <c:v>0.82250000000000001</c:v>
                </c:pt>
                <c:pt idx="27">
                  <c:v>0.6725000000000001</c:v>
                </c:pt>
                <c:pt idx="28">
                  <c:v>1.0075000000000001</c:v>
                </c:pt>
                <c:pt idx="29">
                  <c:v>0.82250000000000001</c:v>
                </c:pt>
                <c:pt idx="30">
                  <c:v>0.82250000000000001</c:v>
                </c:pt>
                <c:pt idx="31">
                  <c:v>0.82250000000000001</c:v>
                </c:pt>
                <c:pt idx="32">
                  <c:v>0.82250000000000001</c:v>
                </c:pt>
                <c:pt idx="33">
                  <c:v>0.82250000000000001</c:v>
                </c:pt>
                <c:pt idx="34">
                  <c:v>0.89500000000000002</c:v>
                </c:pt>
                <c:pt idx="35">
                  <c:v>0.82250000000000001</c:v>
                </c:pt>
                <c:pt idx="36">
                  <c:v>0.82250000000000001</c:v>
                </c:pt>
                <c:pt idx="37">
                  <c:v>0.90249999999999997</c:v>
                </c:pt>
                <c:pt idx="38">
                  <c:v>0.79500000000000004</c:v>
                </c:pt>
                <c:pt idx="39">
                  <c:v>0.82250000000000001</c:v>
                </c:pt>
                <c:pt idx="40">
                  <c:v>0.83750000000000002</c:v>
                </c:pt>
                <c:pt idx="41">
                  <c:v>0.78750000000000009</c:v>
                </c:pt>
                <c:pt idx="42">
                  <c:v>0.82250000000000001</c:v>
                </c:pt>
                <c:pt idx="43">
                  <c:v>1.0225</c:v>
                </c:pt>
                <c:pt idx="44">
                  <c:v>0.82250000000000001</c:v>
                </c:pt>
                <c:pt idx="45">
                  <c:v>0.71750000000000003</c:v>
                </c:pt>
                <c:pt idx="46">
                  <c:v>1.0674999999999999</c:v>
                </c:pt>
                <c:pt idx="47">
                  <c:v>0.82250000000000001</c:v>
                </c:pt>
                <c:pt idx="48">
                  <c:v>0.89500000000000002</c:v>
                </c:pt>
                <c:pt idx="49">
                  <c:v>1</c:v>
                </c:pt>
                <c:pt idx="50">
                  <c:v>1.4775</c:v>
                </c:pt>
                <c:pt idx="51">
                  <c:v>0.84750000000000003</c:v>
                </c:pt>
                <c:pt idx="52">
                  <c:v>1.0299999999999998</c:v>
                </c:pt>
                <c:pt idx="53">
                  <c:v>0.64500000000000002</c:v>
                </c:pt>
                <c:pt idx="54">
                  <c:v>0.78500000000000003</c:v>
                </c:pt>
                <c:pt idx="55">
                  <c:v>1.1200000000000001</c:v>
                </c:pt>
                <c:pt idx="56">
                  <c:v>0.82250000000000001</c:v>
                </c:pt>
                <c:pt idx="57">
                  <c:v>0.73499999999999999</c:v>
                </c:pt>
                <c:pt idx="58">
                  <c:v>0.79249999999999998</c:v>
                </c:pt>
                <c:pt idx="59">
                  <c:v>0.6925</c:v>
                </c:pt>
                <c:pt idx="60">
                  <c:v>0.64749999999999996</c:v>
                </c:pt>
                <c:pt idx="61">
                  <c:v>0.82250000000000001</c:v>
                </c:pt>
                <c:pt idx="62">
                  <c:v>0.6875</c:v>
                </c:pt>
                <c:pt idx="63">
                  <c:v>0.82250000000000001</c:v>
                </c:pt>
                <c:pt idx="64">
                  <c:v>0.69500000000000006</c:v>
                </c:pt>
                <c:pt idx="65">
                  <c:v>1.2725</c:v>
                </c:pt>
                <c:pt idx="66">
                  <c:v>0.64749999999999996</c:v>
                </c:pt>
                <c:pt idx="67">
                  <c:v>0.82250000000000001</c:v>
                </c:pt>
                <c:pt idx="68">
                  <c:v>0.77500000000000002</c:v>
                </c:pt>
                <c:pt idx="69">
                  <c:v>1.0975000000000001</c:v>
                </c:pt>
                <c:pt idx="70">
                  <c:v>0.86250000000000004</c:v>
                </c:pt>
                <c:pt idx="71">
                  <c:v>0.82250000000000001</c:v>
                </c:pt>
                <c:pt idx="72">
                  <c:v>0.82250000000000001</c:v>
                </c:pt>
                <c:pt idx="73">
                  <c:v>0.69500000000000006</c:v>
                </c:pt>
                <c:pt idx="74">
                  <c:v>0.63749999999999996</c:v>
                </c:pt>
                <c:pt idx="75">
                  <c:v>1.2324999999999999</c:v>
                </c:pt>
                <c:pt idx="76">
                  <c:v>0.80999999999999994</c:v>
                </c:pt>
                <c:pt idx="77">
                  <c:v>0.69919131238447307</c:v>
                </c:pt>
                <c:pt idx="78">
                  <c:v>0.82250000000000001</c:v>
                </c:pt>
                <c:pt idx="79">
                  <c:v>0.82250000000000001</c:v>
                </c:pt>
                <c:pt idx="80">
                  <c:v>1.1000000000000001</c:v>
                </c:pt>
                <c:pt idx="81">
                  <c:v>0.74250000000000005</c:v>
                </c:pt>
                <c:pt idx="82">
                  <c:v>0.82250000000000001</c:v>
                </c:pt>
                <c:pt idx="83">
                  <c:v>0.97500000000000009</c:v>
                </c:pt>
                <c:pt idx="84">
                  <c:v>0.82250000000000001</c:v>
                </c:pt>
                <c:pt idx="85">
                  <c:v>0.74750000000000005</c:v>
                </c:pt>
                <c:pt idx="86">
                  <c:v>0.745</c:v>
                </c:pt>
                <c:pt idx="87">
                  <c:v>1.0475000000000001</c:v>
                </c:pt>
                <c:pt idx="88">
                  <c:v>0.82250000000000001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6399984"/>
        <c:axId val="326399200"/>
      </c:barChart>
      <c:lineChart>
        <c:grouping val="standard"/>
        <c:varyColors val="0"/>
        <c:ser>
          <c:idx val="1"/>
          <c:order val="1"/>
          <c:tx>
            <c:strRef>
              <c:f>' tax effort %'!$C$1</c:f>
              <c:strCache>
                <c:ptCount val="1"/>
                <c:pt idx="0">
                  <c:v>100%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 tax effort %'!$A$2:$A$90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 tax effort %'!$C$2:$C$90</c:f>
              <c:numCache>
                <c:formatCode>0.0%</c:formatCode>
                <c:ptCount val="8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99984"/>
        <c:axId val="326399200"/>
      </c:lineChart>
      <c:catAx>
        <c:axId val="32639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99200"/>
        <c:crosses val="autoZero"/>
        <c:auto val="1"/>
        <c:lblAlgn val="ctr"/>
        <c:lblOffset val="100"/>
        <c:tickLblSkip val="1"/>
        <c:noMultiLvlLbl val="0"/>
      </c:catAx>
      <c:valAx>
        <c:axId val="326399200"/>
        <c:scaling>
          <c:orientation val="minMax"/>
          <c:min val="0.600000000000000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9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Domestice revenue</a:t>
            </a:r>
            <a:r>
              <a:rPr lang="en-GB" baseline="0"/>
              <a:t> capacity estimates (% GDP) 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994619496257548E-2"/>
          <c:y val="0.10874665937983277"/>
          <c:w val="0.89573784714036497"/>
          <c:h val="0.43926079754073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'revenue and capacity % GDP '!$B$1</c:f>
              <c:strCache>
                <c:ptCount val="1"/>
                <c:pt idx="0">
                  <c:v>revenue capacity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'revenue and capacity % GDP 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'revenue and capacity % GDP '!$B$2:$B$90</c:f>
              <c:numCache>
                <c:formatCode>0.0%</c:formatCode>
                <c:ptCount val="89"/>
                <c:pt idx="0">
                  <c:v>9.3523497778816939E-2</c:v>
                </c:pt>
                <c:pt idx="1">
                  <c:v>0.24926530612244899</c:v>
                </c:pt>
                <c:pt idx="2">
                  <c:v>0.18486018237082066</c:v>
                </c:pt>
                <c:pt idx="3">
                  <c:v>0.13250151975683891</c:v>
                </c:pt>
                <c:pt idx="4">
                  <c:v>0.21497300953898199</c:v>
                </c:pt>
                <c:pt idx="5">
                  <c:v>0.31004559270516713</c:v>
                </c:pt>
                <c:pt idx="6">
                  <c:v>0.16689473684210529</c:v>
                </c:pt>
                <c:pt idx="7">
                  <c:v>0.16361683794459878</c:v>
                </c:pt>
                <c:pt idx="8">
                  <c:v>0.17598921832884099</c:v>
                </c:pt>
                <c:pt idx="9">
                  <c:v>0.19064846416382253</c:v>
                </c:pt>
                <c:pt idx="10">
                  <c:v>0.25458662613981764</c:v>
                </c:pt>
                <c:pt idx="11">
                  <c:v>0.1779631901840491</c:v>
                </c:pt>
                <c:pt idx="12">
                  <c:v>0.16839579198761914</c:v>
                </c:pt>
                <c:pt idx="13">
                  <c:v>0.15593772893772892</c:v>
                </c:pt>
                <c:pt idx="14">
                  <c:v>0.17372737057487803</c:v>
                </c:pt>
                <c:pt idx="15">
                  <c:v>0.20668693009118541</c:v>
                </c:pt>
                <c:pt idx="16">
                  <c:v>0.26146222133445002</c:v>
                </c:pt>
                <c:pt idx="17">
                  <c:v>0.17978577740660534</c:v>
                </c:pt>
                <c:pt idx="18">
                  <c:v>0.21087025382316346</c:v>
                </c:pt>
                <c:pt idx="19">
                  <c:v>0.22055270310407743</c:v>
                </c:pt>
                <c:pt idx="20">
                  <c:v>0.1699889879587928</c:v>
                </c:pt>
                <c:pt idx="21">
                  <c:v>0.12677562326869807</c:v>
                </c:pt>
                <c:pt idx="22">
                  <c:v>0.12869604863221884</c:v>
                </c:pt>
                <c:pt idx="23">
                  <c:v>0.18983676880557993</c:v>
                </c:pt>
                <c:pt idx="24">
                  <c:v>0.20366859008698016</c:v>
                </c:pt>
                <c:pt idx="25">
                  <c:v>0.15862310030395138</c:v>
                </c:pt>
                <c:pt idx="26">
                  <c:v>0.42929483282674774</c:v>
                </c:pt>
                <c:pt idx="27">
                  <c:v>0.17564684014869886</c:v>
                </c:pt>
                <c:pt idx="28">
                  <c:v>0.21853458712693585</c:v>
                </c:pt>
                <c:pt idx="29">
                  <c:v>0.15660901543712769</c:v>
                </c:pt>
                <c:pt idx="30">
                  <c:v>0.26786626139817626</c:v>
                </c:pt>
                <c:pt idx="31">
                  <c:v>0.24317964076933185</c:v>
                </c:pt>
                <c:pt idx="32">
                  <c:v>0.12941641337386017</c:v>
                </c:pt>
                <c:pt idx="33">
                  <c:v>0.27591793313069912</c:v>
                </c:pt>
                <c:pt idx="34">
                  <c:v>0.22429766746373725</c:v>
                </c:pt>
                <c:pt idx="35">
                  <c:v>0.18929483282674772</c:v>
                </c:pt>
                <c:pt idx="36">
                  <c:v>0.18445896656534955</c:v>
                </c:pt>
                <c:pt idx="37">
                  <c:v>0.2511245141161676</c:v>
                </c:pt>
                <c:pt idx="38">
                  <c:v>0.21300628930817608</c:v>
                </c:pt>
                <c:pt idx="39">
                  <c:v>0.2632644376899696</c:v>
                </c:pt>
                <c:pt idx="40">
                  <c:v>0.20846013977730396</c:v>
                </c:pt>
                <c:pt idx="41">
                  <c:v>0.15345608366629565</c:v>
                </c:pt>
                <c:pt idx="42">
                  <c:v>0.19739405414063044</c:v>
                </c:pt>
                <c:pt idx="43">
                  <c:v>0.20699511002444987</c:v>
                </c:pt>
                <c:pt idx="44">
                  <c:v>0.48598784194528877</c:v>
                </c:pt>
                <c:pt idx="45">
                  <c:v>0.26114634146341464</c:v>
                </c:pt>
                <c:pt idx="46">
                  <c:v>0.27176112412177988</c:v>
                </c:pt>
                <c:pt idx="47">
                  <c:v>0.22387537993920972</c:v>
                </c:pt>
                <c:pt idx="48">
                  <c:v>0.21115751838442942</c:v>
                </c:pt>
                <c:pt idx="49">
                  <c:v>0.19550000000000001</c:v>
                </c:pt>
                <c:pt idx="50">
                  <c:v>0.21935702199661591</c:v>
                </c:pt>
                <c:pt idx="51">
                  <c:v>0.23794783137068132</c:v>
                </c:pt>
                <c:pt idx="52">
                  <c:v>0.32494174757281558</c:v>
                </c:pt>
                <c:pt idx="53">
                  <c:v>0.47361310469390228</c:v>
                </c:pt>
                <c:pt idx="54">
                  <c:v>0.31680254777070066</c:v>
                </c:pt>
                <c:pt idx="55">
                  <c:v>0.33004723537393355</c:v>
                </c:pt>
                <c:pt idx="56">
                  <c:v>0.30300911854103341</c:v>
                </c:pt>
                <c:pt idx="57">
                  <c:v>0.26290092607932036</c:v>
                </c:pt>
                <c:pt idx="58">
                  <c:v>0.17003298738543721</c:v>
                </c:pt>
                <c:pt idx="59">
                  <c:v>0.20171261991759423</c:v>
                </c:pt>
                <c:pt idx="60">
                  <c:v>0.17368995252454425</c:v>
                </c:pt>
                <c:pt idx="61">
                  <c:v>0.30943849418222702</c:v>
                </c:pt>
                <c:pt idx="62">
                  <c:v>0.21072727272727274</c:v>
                </c:pt>
                <c:pt idx="63">
                  <c:v>0.64845288753799391</c:v>
                </c:pt>
                <c:pt idx="64">
                  <c:v>0.26724340361825766</c:v>
                </c:pt>
                <c:pt idx="65">
                  <c:v>0.26603954848465317</c:v>
                </c:pt>
                <c:pt idx="66">
                  <c:v>0.34253791558641844</c:v>
                </c:pt>
                <c:pt idx="67">
                  <c:v>0.30977203647416418</c:v>
                </c:pt>
                <c:pt idx="68">
                  <c:v>0.26294975432322742</c:v>
                </c:pt>
                <c:pt idx="69">
                  <c:v>0.29376110896653779</c:v>
                </c:pt>
                <c:pt idx="70">
                  <c:v>0.43224158165676685</c:v>
                </c:pt>
                <c:pt idx="71">
                  <c:v>0.4867970448435327</c:v>
                </c:pt>
                <c:pt idx="72">
                  <c:v>0.25321276595744685</c:v>
                </c:pt>
                <c:pt idx="73">
                  <c:v>0.204905235816878</c:v>
                </c:pt>
                <c:pt idx="74">
                  <c:v>0.26382352941176473</c:v>
                </c:pt>
                <c:pt idx="75">
                  <c:v>0.2335379452679201</c:v>
                </c:pt>
                <c:pt idx="76">
                  <c:v>0.25390620758548454</c:v>
                </c:pt>
                <c:pt idx="77">
                  <c:v>0.27986195833589322</c:v>
                </c:pt>
                <c:pt idx="78">
                  <c:v>0.67102127659574473</c:v>
                </c:pt>
                <c:pt idx="79">
                  <c:v>0.19195440729483282</c:v>
                </c:pt>
                <c:pt idx="80">
                  <c:v>0.26987699250807207</c:v>
                </c:pt>
                <c:pt idx="81">
                  <c:v>0.30972154279885999</c:v>
                </c:pt>
                <c:pt idx="82">
                  <c:v>0.43174570055703709</c:v>
                </c:pt>
                <c:pt idx="83">
                  <c:v>0.24667316920525675</c:v>
                </c:pt>
                <c:pt idx="84">
                  <c:v>0.47378723404255318</c:v>
                </c:pt>
                <c:pt idx="85">
                  <c:v>0.22318394648829432</c:v>
                </c:pt>
                <c:pt idx="86">
                  <c:v>0.41598278692507529</c:v>
                </c:pt>
                <c:pt idx="87">
                  <c:v>0.25323766106644152</c:v>
                </c:pt>
                <c:pt idx="88">
                  <c:v>0.2422021276595745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6399592"/>
        <c:axId val="326398024"/>
      </c:barChart>
      <c:lineChart>
        <c:grouping val="standard"/>
        <c:varyColors val="0"/>
        <c:ser>
          <c:idx val="1"/>
          <c:order val="1"/>
          <c:tx>
            <c:strRef>
              <c:f>'revenue and capacity % GDP '!$C$1</c:f>
              <c:strCache>
                <c:ptCount val="1"/>
                <c:pt idx="0">
                  <c:v>20%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'revenue and capacity % GDP 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'revenue and capacity % GDP '!$C$2:$C$90</c:f>
              <c:numCache>
                <c:formatCode>0%</c:formatCode>
                <c:ptCount val="8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99592"/>
        <c:axId val="326398024"/>
      </c:lineChart>
      <c:catAx>
        <c:axId val="32639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98024"/>
        <c:crosses val="autoZero"/>
        <c:auto val="1"/>
        <c:lblAlgn val="ctr"/>
        <c:lblOffset val="100"/>
        <c:tickLblSkip val="1"/>
        <c:noMultiLvlLbl val="0"/>
      </c:catAx>
      <c:valAx>
        <c:axId val="32639802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9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061033569568551"/>
          <c:y val="0.77404382868761379"/>
          <c:w val="0.35489864365756685"/>
          <c:h val="0.104127210554495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Composition of</a:t>
            </a:r>
            <a:r>
              <a:rPr lang="en-GB" baseline="0"/>
              <a:t> government spending 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'[2]5.1'!$N$6</c:f>
              <c:strCache>
                <c:ptCount val="1"/>
                <c:pt idx="0">
                  <c:v>Education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'[2]5.1'!$M$7:$M$39</c:f>
              <c:strCache>
                <c:ptCount val="3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New Zealand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Slovak Republic</c:v>
                </c:pt>
                <c:pt idx="25">
                  <c:v>Slovenia</c:v>
                </c:pt>
                <c:pt idx="26">
                  <c:v>Spain</c:v>
                </c:pt>
                <c:pt idx="27">
                  <c:v>Sweden</c:v>
                </c:pt>
                <c:pt idx="28">
                  <c:v>Switzerland</c:v>
                </c:pt>
                <c:pt idx="29">
                  <c:v>United Kingdom</c:v>
                </c:pt>
                <c:pt idx="30">
                  <c:v>United States</c:v>
                </c:pt>
                <c:pt idx="32">
                  <c:v>OECD31</c:v>
                </c:pt>
              </c:strCache>
            </c:strRef>
          </c:cat>
          <c:val>
            <c:numRef>
              <c:f>'[2]5.1'!$N$7:$N$39</c:f>
              <c:numCache>
                <c:formatCode>General</c:formatCode>
                <c:ptCount val="33"/>
                <c:pt idx="0">
                  <c:v>14.122994446420762</c:v>
                </c:pt>
                <c:pt idx="1">
                  <c:v>10.92</c:v>
                </c:pt>
                <c:pt idx="2">
                  <c:v>11.9</c:v>
                </c:pt>
                <c:pt idx="3">
                  <c:v>18.29</c:v>
                </c:pt>
                <c:pt idx="4">
                  <c:v>10.88</c:v>
                </c:pt>
                <c:pt idx="5">
                  <c:v>13.44</c:v>
                </c:pt>
                <c:pt idx="6">
                  <c:v>16.87</c:v>
                </c:pt>
                <c:pt idx="7">
                  <c:v>12</c:v>
                </c:pt>
                <c:pt idx="8">
                  <c:v>11.06</c:v>
                </c:pt>
                <c:pt idx="9">
                  <c:v>9.27</c:v>
                </c:pt>
                <c:pt idx="10">
                  <c:v>8.27</c:v>
                </c:pt>
                <c:pt idx="11">
                  <c:v>10.67</c:v>
                </c:pt>
                <c:pt idx="12">
                  <c:v>14.48</c:v>
                </c:pt>
                <c:pt idx="13">
                  <c:v>12.61</c:v>
                </c:pt>
                <c:pt idx="14">
                  <c:v>16.71</c:v>
                </c:pt>
                <c:pt idx="15">
                  <c:v>9.25</c:v>
                </c:pt>
                <c:pt idx="16">
                  <c:v>10.52</c:v>
                </c:pt>
                <c:pt idx="17">
                  <c:v>16.260000000000002</c:v>
                </c:pt>
                <c:pt idx="18">
                  <c:v>11.81</c:v>
                </c:pt>
                <c:pt idx="19">
                  <c:v>11.6</c:v>
                </c:pt>
                <c:pt idx="20">
                  <c:v>18.579999999999998</c:v>
                </c:pt>
                <c:pt idx="21">
                  <c:v>12.99</c:v>
                </c:pt>
                <c:pt idx="22">
                  <c:v>13.29</c:v>
                </c:pt>
                <c:pt idx="23">
                  <c:v>14.33</c:v>
                </c:pt>
                <c:pt idx="24">
                  <c:v>9.92</c:v>
                </c:pt>
                <c:pt idx="25">
                  <c:v>13.79</c:v>
                </c:pt>
                <c:pt idx="26">
                  <c:v>11.2</c:v>
                </c:pt>
                <c:pt idx="27">
                  <c:v>13.23</c:v>
                </c:pt>
                <c:pt idx="28">
                  <c:v>17.07</c:v>
                </c:pt>
                <c:pt idx="29">
                  <c:v>13.47</c:v>
                </c:pt>
                <c:pt idx="30">
                  <c:v>16.600000000000001</c:v>
                </c:pt>
                <c:pt idx="31">
                  <c:v>0</c:v>
                </c:pt>
                <c:pt idx="32">
                  <c:v>13.077515949884544</c:v>
                </c:pt>
              </c:numCache>
            </c:numRef>
          </c:val>
        </c:ser>
        <c:ser>
          <c:idx val="1"/>
          <c:order val="1"/>
          <c:tx>
            <c:strRef>
              <c:f>'[2]5.1'!$O$6</c:f>
              <c:strCache>
                <c:ptCount val="1"/>
                <c:pt idx="0">
                  <c:v>Health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'[2]5.1'!$M$7:$M$39</c:f>
              <c:strCache>
                <c:ptCount val="3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New Zealand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Slovak Republic</c:v>
                </c:pt>
                <c:pt idx="25">
                  <c:v>Slovenia</c:v>
                </c:pt>
                <c:pt idx="26">
                  <c:v>Spain</c:v>
                </c:pt>
                <c:pt idx="27">
                  <c:v>Sweden</c:v>
                </c:pt>
                <c:pt idx="28">
                  <c:v>Switzerland</c:v>
                </c:pt>
                <c:pt idx="29">
                  <c:v>United Kingdom</c:v>
                </c:pt>
                <c:pt idx="30">
                  <c:v>United States</c:v>
                </c:pt>
                <c:pt idx="32">
                  <c:v>OECD31</c:v>
                </c:pt>
              </c:strCache>
            </c:strRef>
          </c:cat>
          <c:val>
            <c:numRef>
              <c:f>'[2]5.1'!$O$7:$O$39</c:f>
              <c:numCache>
                <c:formatCode>General</c:formatCode>
                <c:ptCount val="33"/>
                <c:pt idx="0">
                  <c:v>18.116994496269289</c:v>
                </c:pt>
                <c:pt idx="1">
                  <c:v>15.86</c:v>
                </c:pt>
                <c:pt idx="2">
                  <c:v>14.74</c:v>
                </c:pt>
                <c:pt idx="3">
                  <c:v>18.670000000000002</c:v>
                </c:pt>
                <c:pt idx="4">
                  <c:v>16.82</c:v>
                </c:pt>
                <c:pt idx="5">
                  <c:v>14.93</c:v>
                </c:pt>
                <c:pt idx="6">
                  <c:v>13.09</c:v>
                </c:pt>
                <c:pt idx="7">
                  <c:v>14.27</c:v>
                </c:pt>
                <c:pt idx="8">
                  <c:v>14.79</c:v>
                </c:pt>
                <c:pt idx="9">
                  <c:v>14.34</c:v>
                </c:pt>
                <c:pt idx="10">
                  <c:v>11.35</c:v>
                </c:pt>
                <c:pt idx="11">
                  <c:v>9.98</c:v>
                </c:pt>
                <c:pt idx="12">
                  <c:v>13.74</c:v>
                </c:pt>
                <c:pt idx="13">
                  <c:v>18.25</c:v>
                </c:pt>
                <c:pt idx="14">
                  <c:v>12.43</c:v>
                </c:pt>
                <c:pt idx="15">
                  <c:v>14.57</c:v>
                </c:pt>
                <c:pt idx="16">
                  <c:v>20.13</c:v>
                </c:pt>
                <c:pt idx="17">
                  <c:v>12.95</c:v>
                </c:pt>
                <c:pt idx="18">
                  <c:v>11.99</c:v>
                </c:pt>
                <c:pt idx="19">
                  <c:v>12.72</c:v>
                </c:pt>
                <c:pt idx="20">
                  <c:v>16.559999999999999</c:v>
                </c:pt>
                <c:pt idx="21">
                  <c:v>16.850000000000001</c:v>
                </c:pt>
                <c:pt idx="22">
                  <c:v>11.69</c:v>
                </c:pt>
                <c:pt idx="23">
                  <c:v>14.37</c:v>
                </c:pt>
                <c:pt idx="24">
                  <c:v>19.72</c:v>
                </c:pt>
                <c:pt idx="25">
                  <c:v>13.77</c:v>
                </c:pt>
                <c:pt idx="26">
                  <c:v>14.7</c:v>
                </c:pt>
                <c:pt idx="27">
                  <c:v>13.27</c:v>
                </c:pt>
                <c:pt idx="28">
                  <c:v>5.35</c:v>
                </c:pt>
                <c:pt idx="29">
                  <c:v>15.79</c:v>
                </c:pt>
                <c:pt idx="30">
                  <c:v>20.53</c:v>
                </c:pt>
                <c:pt idx="31">
                  <c:v>0</c:v>
                </c:pt>
                <c:pt idx="32">
                  <c:v>14.720548209557075</c:v>
                </c:pt>
              </c:numCache>
            </c:numRef>
          </c:val>
        </c:ser>
        <c:ser>
          <c:idx val="2"/>
          <c:order val="2"/>
          <c:tx>
            <c:strRef>
              <c:f>'[2]5.1'!$P$6</c:f>
              <c:strCache>
                <c:ptCount val="1"/>
                <c:pt idx="0">
                  <c:v>Social protection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'[2]5.1'!$M$7:$M$39</c:f>
              <c:strCache>
                <c:ptCount val="3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New Zealand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Slovak Republic</c:v>
                </c:pt>
                <c:pt idx="25">
                  <c:v>Slovenia</c:v>
                </c:pt>
                <c:pt idx="26">
                  <c:v>Spain</c:v>
                </c:pt>
                <c:pt idx="27">
                  <c:v>Sweden</c:v>
                </c:pt>
                <c:pt idx="28">
                  <c:v>Switzerland</c:v>
                </c:pt>
                <c:pt idx="29">
                  <c:v>United Kingdom</c:v>
                </c:pt>
                <c:pt idx="30">
                  <c:v>United States</c:v>
                </c:pt>
                <c:pt idx="32">
                  <c:v>OECD31</c:v>
                </c:pt>
              </c:strCache>
            </c:strRef>
          </c:cat>
          <c:val>
            <c:numRef>
              <c:f>'[2]5.1'!$P$7:$P$39</c:f>
              <c:numCache>
                <c:formatCode>General</c:formatCode>
                <c:ptCount val="33"/>
                <c:pt idx="0">
                  <c:v>30.847175740987048</c:v>
                </c:pt>
                <c:pt idx="1">
                  <c:v>40.86</c:v>
                </c:pt>
                <c:pt idx="2">
                  <c:v>35.61</c:v>
                </c:pt>
                <c:pt idx="3">
                  <c:v>23.35</c:v>
                </c:pt>
                <c:pt idx="4">
                  <c:v>29.96</c:v>
                </c:pt>
                <c:pt idx="5">
                  <c:v>43.26</c:v>
                </c:pt>
                <c:pt idx="6">
                  <c:v>29.35</c:v>
                </c:pt>
                <c:pt idx="7">
                  <c:v>41.32</c:v>
                </c:pt>
                <c:pt idx="8">
                  <c:v>41.42</c:v>
                </c:pt>
                <c:pt idx="9">
                  <c:v>45.12</c:v>
                </c:pt>
                <c:pt idx="10">
                  <c:v>36.450000000000003</c:v>
                </c:pt>
                <c:pt idx="11">
                  <c:v>36.159999999999997</c:v>
                </c:pt>
                <c:pt idx="12">
                  <c:v>15.45</c:v>
                </c:pt>
                <c:pt idx="13">
                  <c:v>32.25</c:v>
                </c:pt>
                <c:pt idx="14">
                  <c:v>25.51</c:v>
                </c:pt>
                <c:pt idx="15">
                  <c:v>38.49</c:v>
                </c:pt>
                <c:pt idx="16">
                  <c:v>35.01</c:v>
                </c:pt>
                <c:pt idx="17">
                  <c:v>12.43</c:v>
                </c:pt>
                <c:pt idx="18">
                  <c:v>42.09</c:v>
                </c:pt>
                <c:pt idx="19">
                  <c:v>35.229999999999997</c:v>
                </c:pt>
                <c:pt idx="20">
                  <c:v>25.79</c:v>
                </c:pt>
                <c:pt idx="21">
                  <c:v>38.17</c:v>
                </c:pt>
                <c:pt idx="22">
                  <c:v>36.11</c:v>
                </c:pt>
                <c:pt idx="23">
                  <c:v>35.93</c:v>
                </c:pt>
                <c:pt idx="24">
                  <c:v>28.97</c:v>
                </c:pt>
                <c:pt idx="25">
                  <c:v>35.89</c:v>
                </c:pt>
                <c:pt idx="26">
                  <c:v>33.85</c:v>
                </c:pt>
                <c:pt idx="27">
                  <c:v>40.74</c:v>
                </c:pt>
                <c:pt idx="28">
                  <c:v>40.729999999999997</c:v>
                </c:pt>
                <c:pt idx="29">
                  <c:v>33.5</c:v>
                </c:pt>
                <c:pt idx="30">
                  <c:v>19.39</c:v>
                </c:pt>
                <c:pt idx="31">
                  <c:v>0</c:v>
                </c:pt>
                <c:pt idx="32">
                  <c:v>33.523779862612479</c:v>
                </c:pt>
              </c:numCache>
            </c:numRef>
          </c:val>
        </c:ser>
        <c:ser>
          <c:idx val="3"/>
          <c:order val="3"/>
          <c:tx>
            <c:strRef>
              <c:f>'[2]5.1'!$Q$6</c:f>
              <c:strCache>
                <c:ptCount val="1"/>
                <c:pt idx="0">
                  <c:v>Housing &amp; Environment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'[2]5.1'!$M$7:$M$39</c:f>
              <c:strCache>
                <c:ptCount val="3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New Zealand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Slovak Republic</c:v>
                </c:pt>
                <c:pt idx="25">
                  <c:v>Slovenia</c:v>
                </c:pt>
                <c:pt idx="26">
                  <c:v>Spain</c:v>
                </c:pt>
                <c:pt idx="27">
                  <c:v>Sweden</c:v>
                </c:pt>
                <c:pt idx="28">
                  <c:v>Switzerland</c:v>
                </c:pt>
                <c:pt idx="29">
                  <c:v>United Kingdom</c:v>
                </c:pt>
                <c:pt idx="30">
                  <c:v>United States</c:v>
                </c:pt>
                <c:pt idx="32">
                  <c:v>OECD31</c:v>
                </c:pt>
              </c:strCache>
            </c:strRef>
          </c:cat>
          <c:val>
            <c:numRef>
              <c:f>'[2]5.1'!$Q$7:$Q$39</c:f>
              <c:numCache>
                <c:formatCode>General</c:formatCode>
                <c:ptCount val="33"/>
                <c:pt idx="0">
                  <c:v>4.2894658730176713</c:v>
                </c:pt>
                <c:pt idx="1">
                  <c:v>2.13</c:v>
                </c:pt>
                <c:pt idx="2">
                  <c:v>1.89</c:v>
                </c:pt>
                <c:pt idx="3">
                  <c:v>3.7299999999999995</c:v>
                </c:pt>
                <c:pt idx="4">
                  <c:v>4.84</c:v>
                </c:pt>
                <c:pt idx="5">
                  <c:v>2.02</c:v>
                </c:pt>
                <c:pt idx="6">
                  <c:v>4.29</c:v>
                </c:pt>
                <c:pt idx="7">
                  <c:v>1.49</c:v>
                </c:pt>
                <c:pt idx="8">
                  <c:v>5.2</c:v>
                </c:pt>
                <c:pt idx="9">
                  <c:v>2.7199999999999998</c:v>
                </c:pt>
                <c:pt idx="10">
                  <c:v>1.96</c:v>
                </c:pt>
                <c:pt idx="11">
                  <c:v>3.54</c:v>
                </c:pt>
                <c:pt idx="12">
                  <c:v>2.0299999999999998</c:v>
                </c:pt>
                <c:pt idx="13">
                  <c:v>7.54</c:v>
                </c:pt>
                <c:pt idx="14">
                  <c:v>2.67</c:v>
                </c:pt>
                <c:pt idx="15">
                  <c:v>3.27</c:v>
                </c:pt>
                <c:pt idx="16">
                  <c:v>4.95</c:v>
                </c:pt>
                <c:pt idx="17">
                  <c:v>6.71</c:v>
                </c:pt>
                <c:pt idx="18">
                  <c:v>4.25</c:v>
                </c:pt>
                <c:pt idx="19">
                  <c:v>3.91</c:v>
                </c:pt>
                <c:pt idx="20">
                  <c:v>5.09</c:v>
                </c:pt>
                <c:pt idx="21">
                  <c:v>3.02</c:v>
                </c:pt>
                <c:pt idx="22">
                  <c:v>4.1099999999999994</c:v>
                </c:pt>
                <c:pt idx="23">
                  <c:v>3.08</c:v>
                </c:pt>
                <c:pt idx="24">
                  <c:v>3.72</c:v>
                </c:pt>
                <c:pt idx="25">
                  <c:v>3.69</c:v>
                </c:pt>
                <c:pt idx="26">
                  <c:v>4.82</c:v>
                </c:pt>
                <c:pt idx="27">
                  <c:v>2.15</c:v>
                </c:pt>
                <c:pt idx="28">
                  <c:v>2.2200000000000002</c:v>
                </c:pt>
                <c:pt idx="29">
                  <c:v>4.45</c:v>
                </c:pt>
                <c:pt idx="30">
                  <c:v>1.78</c:v>
                </c:pt>
                <c:pt idx="31">
                  <c:v>0</c:v>
                </c:pt>
                <c:pt idx="32">
                  <c:v>3.5986924475166981</c:v>
                </c:pt>
              </c:numCache>
            </c:numRef>
          </c:val>
        </c:ser>
        <c:ser>
          <c:idx val="4"/>
          <c:order val="4"/>
          <c:tx>
            <c:strRef>
              <c:f>'[2]5.1'!$R$6</c:f>
              <c:strCache>
                <c:ptCount val="1"/>
                <c:pt idx="0">
                  <c:v>Economic affairs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'[2]5.1'!$M$7:$M$39</c:f>
              <c:strCache>
                <c:ptCount val="3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New Zealand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Slovak Republic</c:v>
                </c:pt>
                <c:pt idx="25">
                  <c:v>Slovenia</c:v>
                </c:pt>
                <c:pt idx="26">
                  <c:v>Spain</c:v>
                </c:pt>
                <c:pt idx="27">
                  <c:v>Sweden</c:v>
                </c:pt>
                <c:pt idx="28">
                  <c:v>Switzerland</c:v>
                </c:pt>
                <c:pt idx="29">
                  <c:v>United Kingdom</c:v>
                </c:pt>
                <c:pt idx="30">
                  <c:v>United States</c:v>
                </c:pt>
                <c:pt idx="32">
                  <c:v>OECD31</c:v>
                </c:pt>
              </c:strCache>
            </c:strRef>
          </c:cat>
          <c:val>
            <c:numRef>
              <c:f>'[2]5.1'!$R$7:$R$39</c:f>
              <c:numCache>
                <c:formatCode>General</c:formatCode>
                <c:ptCount val="33"/>
                <c:pt idx="0">
                  <c:v>11.369089833845791</c:v>
                </c:pt>
                <c:pt idx="1">
                  <c:v>10.02</c:v>
                </c:pt>
                <c:pt idx="2">
                  <c:v>10.77</c:v>
                </c:pt>
                <c:pt idx="3">
                  <c:v>8.56</c:v>
                </c:pt>
                <c:pt idx="4">
                  <c:v>16.79</c:v>
                </c:pt>
                <c:pt idx="5">
                  <c:v>5.21</c:v>
                </c:pt>
                <c:pt idx="6">
                  <c:v>12.08</c:v>
                </c:pt>
                <c:pt idx="7">
                  <c:v>9.52</c:v>
                </c:pt>
                <c:pt idx="8">
                  <c:v>5.41</c:v>
                </c:pt>
                <c:pt idx="9">
                  <c:v>7.56</c:v>
                </c:pt>
                <c:pt idx="10">
                  <c:v>11.35</c:v>
                </c:pt>
                <c:pt idx="11">
                  <c:v>11.97</c:v>
                </c:pt>
                <c:pt idx="12">
                  <c:v>33.75</c:v>
                </c:pt>
                <c:pt idx="13">
                  <c:v>13.8</c:v>
                </c:pt>
                <c:pt idx="14">
                  <c:v>6.1</c:v>
                </c:pt>
                <c:pt idx="15">
                  <c:v>7.75</c:v>
                </c:pt>
                <c:pt idx="16">
                  <c:v>9.9499999999999993</c:v>
                </c:pt>
                <c:pt idx="17">
                  <c:v>21.8</c:v>
                </c:pt>
                <c:pt idx="18">
                  <c:v>11.36</c:v>
                </c:pt>
                <c:pt idx="19">
                  <c:v>10.7</c:v>
                </c:pt>
                <c:pt idx="20">
                  <c:v>10.45</c:v>
                </c:pt>
                <c:pt idx="21">
                  <c:v>9.24</c:v>
                </c:pt>
                <c:pt idx="22">
                  <c:v>11.46</c:v>
                </c:pt>
                <c:pt idx="23">
                  <c:v>6.46</c:v>
                </c:pt>
                <c:pt idx="24">
                  <c:v>14.43</c:v>
                </c:pt>
                <c:pt idx="25">
                  <c:v>10.72</c:v>
                </c:pt>
                <c:pt idx="26">
                  <c:v>12.62</c:v>
                </c:pt>
                <c:pt idx="27">
                  <c:v>8.17</c:v>
                </c:pt>
                <c:pt idx="28">
                  <c:v>12.8</c:v>
                </c:pt>
                <c:pt idx="29">
                  <c:v>10.18</c:v>
                </c:pt>
                <c:pt idx="30">
                  <c:v>10.55</c:v>
                </c:pt>
                <c:pt idx="31">
                  <c:v>0</c:v>
                </c:pt>
                <c:pt idx="32">
                  <c:v>11.383841607543413</c:v>
                </c:pt>
              </c:numCache>
            </c:numRef>
          </c:val>
        </c:ser>
        <c:ser>
          <c:idx val="5"/>
          <c:order val="5"/>
          <c:tx>
            <c:strRef>
              <c:f>'[2]5.1'!$S$6</c:f>
              <c:strCache>
                <c:ptCount val="1"/>
                <c:pt idx="0">
                  <c:v>Defence &amp; Public order &amp; Safety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'[2]5.1'!$M$7:$M$39</c:f>
              <c:strCache>
                <c:ptCount val="3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New Zealand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Slovak Republic</c:v>
                </c:pt>
                <c:pt idx="25">
                  <c:v>Slovenia</c:v>
                </c:pt>
                <c:pt idx="26">
                  <c:v>Spain</c:v>
                </c:pt>
                <c:pt idx="27">
                  <c:v>Sweden</c:v>
                </c:pt>
                <c:pt idx="28">
                  <c:v>Switzerland</c:v>
                </c:pt>
                <c:pt idx="29">
                  <c:v>United Kingdom</c:v>
                </c:pt>
                <c:pt idx="30">
                  <c:v>United States</c:v>
                </c:pt>
                <c:pt idx="32">
                  <c:v>OECD31</c:v>
                </c:pt>
              </c:strCache>
            </c:strRef>
          </c:cat>
          <c:val>
            <c:numRef>
              <c:f>'[2]5.1'!$S$7:$S$39</c:f>
              <c:numCache>
                <c:formatCode>General</c:formatCode>
                <c:ptCount val="33"/>
                <c:pt idx="0">
                  <c:v>8.9516627883000979</c:v>
                </c:pt>
                <c:pt idx="1">
                  <c:v>5.04</c:v>
                </c:pt>
                <c:pt idx="2">
                  <c:v>5.73</c:v>
                </c:pt>
                <c:pt idx="3">
                  <c:v>6.5600000000000005</c:v>
                </c:pt>
                <c:pt idx="4">
                  <c:v>7.43</c:v>
                </c:pt>
                <c:pt idx="5">
                  <c:v>4.96</c:v>
                </c:pt>
                <c:pt idx="6">
                  <c:v>11.24</c:v>
                </c:pt>
                <c:pt idx="7">
                  <c:v>5.73</c:v>
                </c:pt>
                <c:pt idx="8">
                  <c:v>5.64</c:v>
                </c:pt>
                <c:pt idx="9">
                  <c:v>6</c:v>
                </c:pt>
                <c:pt idx="10">
                  <c:v>9.66</c:v>
                </c:pt>
                <c:pt idx="11">
                  <c:v>5.98</c:v>
                </c:pt>
                <c:pt idx="12">
                  <c:v>2.73</c:v>
                </c:pt>
                <c:pt idx="13">
                  <c:v>5.5</c:v>
                </c:pt>
                <c:pt idx="14">
                  <c:v>20.18</c:v>
                </c:pt>
                <c:pt idx="15">
                  <c:v>6.66</c:v>
                </c:pt>
                <c:pt idx="16">
                  <c:v>6.3599999999999994</c:v>
                </c:pt>
                <c:pt idx="17">
                  <c:v>13.280000000000001</c:v>
                </c:pt>
                <c:pt idx="18">
                  <c:v>3.08</c:v>
                </c:pt>
                <c:pt idx="19">
                  <c:v>6.85</c:v>
                </c:pt>
                <c:pt idx="20">
                  <c:v>7.3999999999999995</c:v>
                </c:pt>
                <c:pt idx="21">
                  <c:v>6.1400000000000006</c:v>
                </c:pt>
                <c:pt idx="22">
                  <c:v>7.73</c:v>
                </c:pt>
                <c:pt idx="23">
                  <c:v>7.2899999999999991</c:v>
                </c:pt>
                <c:pt idx="24">
                  <c:v>10.130000000000001</c:v>
                </c:pt>
                <c:pt idx="25">
                  <c:v>6.8</c:v>
                </c:pt>
                <c:pt idx="26">
                  <c:v>7.41</c:v>
                </c:pt>
                <c:pt idx="27">
                  <c:v>5.4499999999999993</c:v>
                </c:pt>
                <c:pt idx="28">
                  <c:v>7.63</c:v>
                </c:pt>
                <c:pt idx="29">
                  <c:v>10.86</c:v>
                </c:pt>
                <c:pt idx="30">
                  <c:v>17.61</c:v>
                </c:pt>
                <c:pt idx="31">
                  <c:v>0</c:v>
                </c:pt>
                <c:pt idx="32">
                  <c:v>7.8068278318806499</c:v>
                </c:pt>
              </c:numCache>
            </c:numRef>
          </c:val>
        </c:ser>
        <c:ser>
          <c:idx val="6"/>
          <c:order val="6"/>
          <c:tx>
            <c:strRef>
              <c:f>'[2]5.1'!$T$6</c:f>
              <c:strCache>
                <c:ptCount val="1"/>
                <c:pt idx="0">
                  <c:v>General public &amp; culture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'[2]5.1'!$M$7:$M$39</c:f>
              <c:strCache>
                <c:ptCount val="3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Iceland</c:v>
                </c:pt>
                <c:pt idx="13">
                  <c:v>Ireland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Luxembourg</c:v>
                </c:pt>
                <c:pt idx="19">
                  <c:v>Netherlands</c:v>
                </c:pt>
                <c:pt idx="20">
                  <c:v>New Zealand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Slovak Republic</c:v>
                </c:pt>
                <c:pt idx="25">
                  <c:v>Slovenia</c:v>
                </c:pt>
                <c:pt idx="26">
                  <c:v>Spain</c:v>
                </c:pt>
                <c:pt idx="27">
                  <c:v>Sweden</c:v>
                </c:pt>
                <c:pt idx="28">
                  <c:v>Switzerland</c:v>
                </c:pt>
                <c:pt idx="29">
                  <c:v>United Kingdom</c:v>
                </c:pt>
                <c:pt idx="30">
                  <c:v>United States</c:v>
                </c:pt>
                <c:pt idx="32">
                  <c:v>OECD31</c:v>
                </c:pt>
              </c:strCache>
            </c:strRef>
          </c:cat>
          <c:val>
            <c:numRef>
              <c:f>'[2]5.1'!$T$7:$T$39</c:f>
              <c:numCache>
                <c:formatCode>General</c:formatCode>
                <c:ptCount val="33"/>
                <c:pt idx="0">
                  <c:v>12.302843405379562</c:v>
                </c:pt>
                <c:pt idx="1">
                  <c:v>15.17</c:v>
                </c:pt>
                <c:pt idx="2">
                  <c:v>19.349999999999998</c:v>
                </c:pt>
                <c:pt idx="3">
                  <c:v>20.83</c:v>
                </c:pt>
                <c:pt idx="4">
                  <c:v>13.290000000000001</c:v>
                </c:pt>
                <c:pt idx="5">
                  <c:v>16.170000000000002</c:v>
                </c:pt>
                <c:pt idx="6">
                  <c:v>13.07</c:v>
                </c:pt>
                <c:pt idx="7">
                  <c:v>15.66</c:v>
                </c:pt>
                <c:pt idx="8">
                  <c:v>16.48</c:v>
                </c:pt>
                <c:pt idx="9">
                  <c:v>14.99</c:v>
                </c:pt>
                <c:pt idx="10">
                  <c:v>20.96</c:v>
                </c:pt>
                <c:pt idx="11">
                  <c:v>21.700000000000003</c:v>
                </c:pt>
                <c:pt idx="12">
                  <c:v>17.809999999999999</c:v>
                </c:pt>
                <c:pt idx="13">
                  <c:v>10.050000000000001</c:v>
                </c:pt>
                <c:pt idx="14">
                  <c:v>16.399999999999999</c:v>
                </c:pt>
                <c:pt idx="15">
                  <c:v>20.009999999999998</c:v>
                </c:pt>
                <c:pt idx="16">
                  <c:v>13.08</c:v>
                </c:pt>
                <c:pt idx="17">
                  <c:v>16.57</c:v>
                </c:pt>
                <c:pt idx="18">
                  <c:v>15.420000000000002</c:v>
                </c:pt>
                <c:pt idx="19">
                  <c:v>18.979999999999997</c:v>
                </c:pt>
                <c:pt idx="20">
                  <c:v>16.12</c:v>
                </c:pt>
                <c:pt idx="21">
                  <c:v>13.59</c:v>
                </c:pt>
                <c:pt idx="22">
                  <c:v>15.61</c:v>
                </c:pt>
                <c:pt idx="23">
                  <c:v>18.540000000000003</c:v>
                </c:pt>
                <c:pt idx="24">
                  <c:v>13.11</c:v>
                </c:pt>
                <c:pt idx="25">
                  <c:v>15.34</c:v>
                </c:pt>
                <c:pt idx="26">
                  <c:v>15.399999999999999</c:v>
                </c:pt>
                <c:pt idx="27">
                  <c:v>17</c:v>
                </c:pt>
                <c:pt idx="28">
                  <c:v>14.2</c:v>
                </c:pt>
                <c:pt idx="29">
                  <c:v>11.760000000000002</c:v>
                </c:pt>
                <c:pt idx="30">
                  <c:v>13.540000000000001</c:v>
                </c:pt>
                <c:pt idx="31">
                  <c:v>0</c:v>
                </c:pt>
                <c:pt idx="32">
                  <c:v>15.887188496947729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451648"/>
        <c:axId val="326454784"/>
      </c:barChart>
      <c:catAx>
        <c:axId val="3264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454784"/>
        <c:crosses val="autoZero"/>
        <c:auto val="1"/>
        <c:lblAlgn val="ctr"/>
        <c:lblOffset val="100"/>
        <c:noMultiLvlLbl val="0"/>
      </c:catAx>
      <c:valAx>
        <c:axId val="3264547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4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452318460192478E-2"/>
          <c:y val="0.856479294254885"/>
          <c:w val="0.947984251968504"/>
          <c:h val="0.11574292796733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Public Finance available for three SDGs vs Cost $ per person</a:t>
            </a:r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50% of revenue</a:t>
            </a:r>
            <a:r>
              <a:rPr lang="en-GB" baseline="0"/>
              <a:t> capacity plus 50% of aid  </a:t>
            </a:r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Education, Health and Poverty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294088987379601E-2"/>
          <c:y val="0.2269519291558649"/>
          <c:w val="0.89573784714036497"/>
          <c:h val="0.43926079754073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'Fin Gap All'!$B$1</c:f>
              <c:strCache>
                <c:ptCount val="1"/>
                <c:pt idx="0">
                  <c:v>Revenue capacity available  (50%)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 Gap All'!$A$2:$A$90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'Fin Gap All'!$B$2:$B$90</c:f>
              <c:numCache>
                <c:formatCode>0</c:formatCode>
                <c:ptCount val="89"/>
                <c:pt idx="0">
                  <c:v>11.583972716185658</c:v>
                </c:pt>
                <c:pt idx="1">
                  <c:v>33.650816326530617</c:v>
                </c:pt>
                <c:pt idx="2">
                  <c:v>25.880425531914891</c:v>
                </c:pt>
                <c:pt idx="3">
                  <c:v>21.200243161094225</c:v>
                </c:pt>
                <c:pt idx="4">
                  <c:v>42.994601907796401</c:v>
                </c:pt>
                <c:pt idx="5">
                  <c:v>63.559346504559258</c:v>
                </c:pt>
                <c:pt idx="6">
                  <c:v>34.213421052631581</c:v>
                </c:pt>
                <c:pt idx="7">
                  <c:v>35.995704347811731</c:v>
                </c:pt>
                <c:pt idx="8">
                  <c:v>40.477520215633426</c:v>
                </c:pt>
                <c:pt idx="9">
                  <c:v>44.802389078498294</c:v>
                </c:pt>
                <c:pt idx="10">
                  <c:v>62.373723404255323</c:v>
                </c:pt>
                <c:pt idx="11">
                  <c:v>45.380613496932519</c:v>
                </c:pt>
                <c:pt idx="12">
                  <c:v>42.94092695684288</c:v>
                </c:pt>
                <c:pt idx="13">
                  <c:v>40.543809523809522</c:v>
                </c:pt>
                <c:pt idx="14">
                  <c:v>46.037753202342678</c:v>
                </c:pt>
                <c:pt idx="15">
                  <c:v>59.821408334847789</c:v>
                </c:pt>
                <c:pt idx="16">
                  <c:v>77.13135529366275</c:v>
                </c:pt>
                <c:pt idx="17">
                  <c:v>55.733590996047653</c:v>
                </c:pt>
                <c:pt idx="18">
                  <c:v>66.42412995429649</c:v>
                </c:pt>
                <c:pt idx="19">
                  <c:v>73.885155539865934</c:v>
                </c:pt>
                <c:pt idx="20">
                  <c:v>56.94631096619559</c:v>
                </c:pt>
                <c:pt idx="21">
                  <c:v>43.103711911357344</c:v>
                </c:pt>
                <c:pt idx="22">
                  <c:v>45.043617021276596</c:v>
                </c:pt>
                <c:pt idx="23">
                  <c:v>69.290420614036677</c:v>
                </c:pt>
                <c:pt idx="24">
                  <c:v>80.449093084357159</c:v>
                </c:pt>
                <c:pt idx="25">
                  <c:v>64.242355623100309</c:v>
                </c:pt>
                <c:pt idx="26">
                  <c:v>176.01088145896657</c:v>
                </c:pt>
                <c:pt idx="27">
                  <c:v>79.04107806691448</c:v>
                </c:pt>
                <c:pt idx="28">
                  <c:v>101.61858301402518</c:v>
                </c:pt>
                <c:pt idx="29">
                  <c:v>74.389282332635645</c:v>
                </c:pt>
                <c:pt idx="30">
                  <c:v>132.59379939209725</c:v>
                </c:pt>
                <c:pt idx="31">
                  <c:v>124.02161679235924</c:v>
                </c:pt>
                <c:pt idx="32">
                  <c:v>67.620075987841943</c:v>
                </c:pt>
                <c:pt idx="33">
                  <c:v>146.23650455927054</c:v>
                </c:pt>
                <c:pt idx="34">
                  <c:v>119.99925209309943</c:v>
                </c:pt>
                <c:pt idx="35">
                  <c:v>106.00510638297872</c:v>
                </c:pt>
                <c:pt idx="36">
                  <c:v>104.21931610942249</c:v>
                </c:pt>
                <c:pt idx="37">
                  <c:v>150.67470846970056</c:v>
                </c:pt>
                <c:pt idx="38">
                  <c:v>135.25899371069181</c:v>
                </c:pt>
                <c:pt idx="39">
                  <c:v>175.07085106382979</c:v>
                </c:pt>
                <c:pt idx="40">
                  <c:v>143.83749644633974</c:v>
                </c:pt>
                <c:pt idx="41">
                  <c:v>105.884697729744</c:v>
                </c:pt>
                <c:pt idx="42">
                  <c:v>144.09765952266022</c:v>
                </c:pt>
                <c:pt idx="43">
                  <c:v>153.17638141809292</c:v>
                </c:pt>
                <c:pt idx="44">
                  <c:v>376.64057750759878</c:v>
                </c:pt>
                <c:pt idx="45">
                  <c:v>204.99987804878049</c:v>
                </c:pt>
                <c:pt idx="46">
                  <c:v>235.07337236533959</c:v>
                </c:pt>
                <c:pt idx="47">
                  <c:v>194.59783511243413</c:v>
                </c:pt>
                <c:pt idx="48">
                  <c:v>185.8186161782979</c:v>
                </c:pt>
                <c:pt idx="49">
                  <c:v>173.995</c:v>
                </c:pt>
                <c:pt idx="50">
                  <c:v>220.45380710659899</c:v>
                </c:pt>
                <c:pt idx="51">
                  <c:v>259.36313619404262</c:v>
                </c:pt>
                <c:pt idx="52">
                  <c:v>414.30072815533987</c:v>
                </c:pt>
                <c:pt idx="53">
                  <c:v>629.90542924289002</c:v>
                </c:pt>
                <c:pt idx="54">
                  <c:v>429.26745222929941</c:v>
                </c:pt>
                <c:pt idx="55">
                  <c:v>500.02156159150934</c:v>
                </c:pt>
                <c:pt idx="56">
                  <c:v>466.63404255319142</c:v>
                </c:pt>
                <c:pt idx="57">
                  <c:v>415.38346320532617</c:v>
                </c:pt>
                <c:pt idx="58">
                  <c:v>269.502285005918</c:v>
                </c:pt>
                <c:pt idx="59">
                  <c:v>329.80013356526655</c:v>
                </c:pt>
                <c:pt idx="60">
                  <c:v>290.06222071598887</c:v>
                </c:pt>
                <c:pt idx="61">
                  <c:v>552.34771211527527</c:v>
                </c:pt>
                <c:pt idx="62">
                  <c:v>377.20181818181817</c:v>
                </c:pt>
                <c:pt idx="63">
                  <c:v>1160.7306686930092</c:v>
                </c:pt>
                <c:pt idx="64">
                  <c:v>497.07273072995923</c:v>
                </c:pt>
                <c:pt idx="65">
                  <c:v>501.48454889357123</c:v>
                </c:pt>
                <c:pt idx="66">
                  <c:v>649.10935003626298</c:v>
                </c:pt>
                <c:pt idx="67">
                  <c:v>602.50661094224938</c:v>
                </c:pt>
                <c:pt idx="68">
                  <c:v>531.15850373291937</c:v>
                </c:pt>
                <c:pt idx="69">
                  <c:v>640.39921754705233</c:v>
                </c:pt>
                <c:pt idx="70">
                  <c:v>1082.7651620502011</c:v>
                </c:pt>
                <c:pt idx="71">
                  <c:v>1287.5781836111439</c:v>
                </c:pt>
                <c:pt idx="72">
                  <c:v>697.60117021276608</c:v>
                </c:pt>
                <c:pt idx="73">
                  <c:v>575.78371264542716</c:v>
                </c:pt>
                <c:pt idx="74">
                  <c:v>762.45</c:v>
                </c:pt>
                <c:pt idx="75">
                  <c:v>681.93080018232672</c:v>
                </c:pt>
                <c:pt idx="76">
                  <c:v>811.23033323562311</c:v>
                </c:pt>
                <c:pt idx="77">
                  <c:v>917.9472233417298</c:v>
                </c:pt>
                <c:pt idx="78">
                  <c:v>2251.2763829787236</c:v>
                </c:pt>
                <c:pt idx="79">
                  <c:v>660.32316109422493</c:v>
                </c:pt>
                <c:pt idx="80">
                  <c:v>970.20778806651913</c:v>
                </c:pt>
                <c:pt idx="81">
                  <c:v>1170.7474317796907</c:v>
                </c:pt>
                <c:pt idx="82">
                  <c:v>1668.6971326529483</c:v>
                </c:pt>
                <c:pt idx="83">
                  <c:v>1177.8643829551011</c:v>
                </c:pt>
                <c:pt idx="84">
                  <c:v>2522.9170212765957</c:v>
                </c:pt>
                <c:pt idx="85">
                  <c:v>1194.0341137123746</c:v>
                </c:pt>
                <c:pt idx="86">
                  <c:v>2277.5057584147871</c:v>
                </c:pt>
                <c:pt idx="87">
                  <c:v>1480.1741289333506</c:v>
                </c:pt>
                <c:pt idx="88">
                  <c:v>1519.8183510638301</c:v>
                </c:pt>
              </c:numCache>
            </c:numRef>
          </c:val>
        </c:ser>
        <c:ser>
          <c:idx val="1"/>
          <c:order val="1"/>
          <c:tx>
            <c:strRef>
              <c:f>'Fin Gap All'!$C$1</c:f>
              <c:strCache>
                <c:ptCount val="1"/>
                <c:pt idx="0">
                  <c:v>Aid available (50%)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 Gap All'!$A$2:$A$90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'Fin Gap All'!$C$2:$C$90</c:f>
              <c:numCache>
                <c:formatCode>0</c:formatCode>
                <c:ptCount val="89"/>
                <c:pt idx="0">
                  <c:v>51.435129107803419</c:v>
                </c:pt>
                <c:pt idx="1">
                  <c:v>12.659790280257779</c:v>
                </c:pt>
                <c:pt idx="2">
                  <c:v>24.996723257550382</c:v>
                </c:pt>
                <c:pt idx="3">
                  <c:v>18.827732994369153</c:v>
                </c:pt>
                <c:pt idx="4">
                  <c:v>16.855843890712691</c:v>
                </c:pt>
                <c:pt idx="5">
                  <c:v>45.045380726366425</c:v>
                </c:pt>
                <c:pt idx="6">
                  <c:v>18.823392837414271</c:v>
                </c:pt>
                <c:pt idx="7">
                  <c:v>10.886512050467271</c:v>
                </c:pt>
                <c:pt idx="8">
                  <c:v>12.684058695578816</c:v>
                </c:pt>
                <c:pt idx="9">
                  <c:v>20.47537570615621</c:v>
                </c:pt>
                <c:pt idx="10">
                  <c:v>10.792180070902219</c:v>
                </c:pt>
                <c:pt idx="11">
                  <c:v>32.600888090982913</c:v>
                </c:pt>
                <c:pt idx="12">
                  <c:v>24.179630421445637</c:v>
                </c:pt>
                <c:pt idx="13">
                  <c:v>22.802730029641495</c:v>
                </c:pt>
                <c:pt idx="14">
                  <c:v>15.082431883591108</c:v>
                </c:pt>
                <c:pt idx="15">
                  <c:v>60.84370871071107</c:v>
                </c:pt>
                <c:pt idx="16">
                  <c:v>31.732453471463742</c:v>
                </c:pt>
                <c:pt idx="17">
                  <c:v>39.488880220040059</c:v>
                </c:pt>
                <c:pt idx="18">
                  <c:v>31.603848521885357</c:v>
                </c:pt>
                <c:pt idx="19">
                  <c:v>30.734078231665897</c:v>
                </c:pt>
                <c:pt idx="20">
                  <c:v>35.654542701821917</c:v>
                </c:pt>
                <c:pt idx="21">
                  <c:v>31.815104049112993</c:v>
                </c:pt>
                <c:pt idx="22">
                  <c:v>84.020873400695933</c:v>
                </c:pt>
                <c:pt idx="23">
                  <c:v>6.3474031695297404</c:v>
                </c:pt>
                <c:pt idx="24">
                  <c:v>29.318296018052322</c:v>
                </c:pt>
                <c:pt idx="25">
                  <c:v>82.36587147425773</c:v>
                </c:pt>
                <c:pt idx="26">
                  <c:v>28.30659344552835</c:v>
                </c:pt>
                <c:pt idx="27">
                  <c:v>9.7284419660959465</c:v>
                </c:pt>
                <c:pt idx="28">
                  <c:v>38.282496038492035</c:v>
                </c:pt>
                <c:pt idx="29">
                  <c:v>26.391292139960029</c:v>
                </c:pt>
                <c:pt idx="30">
                  <c:v>25.771313926020756</c:v>
                </c:pt>
                <c:pt idx="31">
                  <c:v>20.530881349181783</c:v>
                </c:pt>
                <c:pt idx="32">
                  <c:v>22.310274915946316</c:v>
                </c:pt>
                <c:pt idx="33">
                  <c:v>152.39673203286478</c:v>
                </c:pt>
                <c:pt idx="34">
                  <c:v>32.346112626840096</c:v>
                </c:pt>
                <c:pt idx="35">
                  <c:v>63.699154276998648</c:v>
                </c:pt>
                <c:pt idx="36">
                  <c:v>12.533220019878673</c:v>
                </c:pt>
                <c:pt idx="37">
                  <c:v>38.160386980213886</c:v>
                </c:pt>
                <c:pt idx="38">
                  <c:v>17.595895334099129</c:v>
                </c:pt>
                <c:pt idx="39">
                  <c:v>17.607037259207232</c:v>
                </c:pt>
                <c:pt idx="40">
                  <c:v>23.741531710389491</c:v>
                </c:pt>
                <c:pt idx="41">
                  <c:v>11.093231712731619</c:v>
                </c:pt>
                <c:pt idx="42">
                  <c:v>41.560513937021888</c:v>
                </c:pt>
                <c:pt idx="43">
                  <c:v>39.542327663843842</c:v>
                </c:pt>
                <c:pt idx="44">
                  <c:v>103.1824269550623</c:v>
                </c:pt>
                <c:pt idx="45">
                  <c:v>1.8533237088047489</c:v>
                </c:pt>
                <c:pt idx="46">
                  <c:v>23.226588071714922</c:v>
                </c:pt>
                <c:pt idx="47">
                  <c:v>19.700116652914904</c:v>
                </c:pt>
                <c:pt idx="48">
                  <c:v>27.830966533431628</c:v>
                </c:pt>
                <c:pt idx="49">
                  <c:v>85.116389424208649</c:v>
                </c:pt>
                <c:pt idx="50">
                  <c:v>45.659477833193236</c:v>
                </c:pt>
                <c:pt idx="51">
                  <c:v>29.637677651530492</c:v>
                </c:pt>
                <c:pt idx="52">
                  <c:v>30.687582777319637</c:v>
                </c:pt>
                <c:pt idx="53">
                  <c:v>16.005520840453229</c:v>
                </c:pt>
                <c:pt idx="54">
                  <c:v>1.9369639628724447</c:v>
                </c:pt>
                <c:pt idx="55">
                  <c:v>7.3237973046050744</c:v>
                </c:pt>
                <c:pt idx="56">
                  <c:v>51.270600676209575</c:v>
                </c:pt>
                <c:pt idx="57">
                  <c:v>19.046538953985998</c:v>
                </c:pt>
                <c:pt idx="58">
                  <c:v>22.759768263112498</c:v>
                </c:pt>
                <c:pt idx="59">
                  <c:v>4.7235808305936731</c:v>
                </c:pt>
                <c:pt idx="60">
                  <c:v>9.151138413858849</c:v>
                </c:pt>
                <c:pt idx="61">
                  <c:v>69.756602410894445</c:v>
                </c:pt>
                <c:pt idx="62">
                  <c:v>4.1802734633266416</c:v>
                </c:pt>
                <c:pt idx="63">
                  <c:v>104.41031856229962</c:v>
                </c:pt>
                <c:pt idx="64">
                  <c:v>15.035989536395977</c:v>
                </c:pt>
                <c:pt idx="65">
                  <c:v>53.250658431224643</c:v>
                </c:pt>
                <c:pt idx="66">
                  <c:v>52.222370790143174</c:v>
                </c:pt>
                <c:pt idx="67">
                  <c:v>22.561220760233915</c:v>
                </c:pt>
                <c:pt idx="68">
                  <c:v>10.207339336699356</c:v>
                </c:pt>
                <c:pt idx="69">
                  <c:v>29.62017177237864</c:v>
                </c:pt>
                <c:pt idx="70">
                  <c:v>6.2679642183152344</c:v>
                </c:pt>
                <c:pt idx="71">
                  <c:v>1.6942461908174946</c:v>
                </c:pt>
                <c:pt idx="72">
                  <c:v>4.4198038219214393</c:v>
                </c:pt>
                <c:pt idx="73">
                  <c:v>8.4730576439296001</c:v>
                </c:pt>
                <c:pt idx="74">
                  <c:v>0.41378745658804034</c:v>
                </c:pt>
                <c:pt idx="75">
                  <c:v>654.52764095806833</c:v>
                </c:pt>
                <c:pt idx="76">
                  <c:v>6.6981935030776727</c:v>
                </c:pt>
                <c:pt idx="77">
                  <c:v>0.51832206161870664</c:v>
                </c:pt>
                <c:pt idx="78">
                  <c:v>22.293524900963</c:v>
                </c:pt>
                <c:pt idx="79">
                  <c:v>3.3510989925329278</c:v>
                </c:pt>
                <c:pt idx="80">
                  <c:v>11.450179992921241</c:v>
                </c:pt>
                <c:pt idx="81">
                  <c:v>9.5248679130915175</c:v>
                </c:pt>
                <c:pt idx="82">
                  <c:v>35.726466463217534</c:v>
                </c:pt>
                <c:pt idx="83">
                  <c:v>6.6264162592161275</c:v>
                </c:pt>
                <c:pt idx="84">
                  <c:v>20.833943985134592</c:v>
                </c:pt>
                <c:pt idx="85">
                  <c:v>5.3241273891504077</c:v>
                </c:pt>
                <c:pt idx="86">
                  <c:v>6.6673213880183395</c:v>
                </c:pt>
                <c:pt idx="87">
                  <c:v>2.0075171467832522</c:v>
                </c:pt>
                <c:pt idx="88">
                  <c:v>0.47261641731299509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453608"/>
        <c:axId val="326454392"/>
      </c:barChart>
      <c:lineChart>
        <c:grouping val="standard"/>
        <c:varyColors val="0"/>
        <c:ser>
          <c:idx val="2"/>
          <c:order val="2"/>
          <c:tx>
            <c:strRef>
              <c:f>'Fin Gap All'!$D$1</c:f>
              <c:strCache>
                <c:ptCount val="1"/>
                <c:pt idx="0">
                  <c:v>SDG Cost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'Fin Gap All'!$A$2:$A$90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'Fin Gap All'!$D$2:$D$90</c:f>
              <c:numCache>
                <c:formatCode>0</c:formatCode>
                <c:ptCount val="89"/>
                <c:pt idx="0">
                  <c:v>183.56203045784409</c:v>
                </c:pt>
                <c:pt idx="1">
                  <c:v>217.138105061099</c:v>
                </c:pt>
                <c:pt idx="2">
                  <c:v>177.50959767853655</c:v>
                </c:pt>
                <c:pt idx="3">
                  <c:v>250.03489784592631</c:v>
                </c:pt>
                <c:pt idx="4">
                  <c:v>252.75066742302491</c:v>
                </c:pt>
                <c:pt idx="5">
                  <c:v>225.69916451874937</c:v>
                </c:pt>
                <c:pt idx="6">
                  <c:v>177.25896887334886</c:v>
                </c:pt>
                <c:pt idx="7">
                  <c:v>192.12116448123521</c:v>
                </c:pt>
                <c:pt idx="8">
                  <c:v>146.52441839872029</c:v>
                </c:pt>
                <c:pt idx="9">
                  <c:v>143.81533702997228</c:v>
                </c:pt>
                <c:pt idx="10">
                  <c:v>162.31170612851929</c:v>
                </c:pt>
                <c:pt idx="11">
                  <c:v>158.34003531760428</c:v>
                </c:pt>
                <c:pt idx="12">
                  <c:v>172.62748966607688</c:v>
                </c:pt>
                <c:pt idx="13">
                  <c:v>175.19591621406497</c:v>
                </c:pt>
                <c:pt idx="14">
                  <c:v>206.59912400170896</c:v>
                </c:pt>
                <c:pt idx="15">
                  <c:v>170.93044236315322</c:v>
                </c:pt>
                <c:pt idx="16">
                  <c:v>246.81055338666914</c:v>
                </c:pt>
                <c:pt idx="17">
                  <c:v>213.8303516759517</c:v>
                </c:pt>
                <c:pt idx="18">
                  <c:v>181.10329872127156</c:v>
                </c:pt>
                <c:pt idx="19">
                  <c:v>198.01216344071227</c:v>
                </c:pt>
                <c:pt idx="20">
                  <c:v>194.21308761207064</c:v>
                </c:pt>
                <c:pt idx="21">
                  <c:v>207.31935745101481</c:v>
                </c:pt>
                <c:pt idx="22">
                  <c:v>165.03898820126525</c:v>
                </c:pt>
                <c:pt idx="23">
                  <c:v>131.22041064522057</c:v>
                </c:pt>
                <c:pt idx="24">
                  <c:v>208.89514396578028</c:v>
                </c:pt>
                <c:pt idx="25">
                  <c:v>218.14924510236531</c:v>
                </c:pt>
                <c:pt idx="26">
                  <c:v>172.64990597868345</c:v>
                </c:pt>
                <c:pt idx="27">
                  <c:v>143.79294424003533</c:v>
                </c:pt>
                <c:pt idx="28">
                  <c:v>203.73492362030618</c:v>
                </c:pt>
                <c:pt idx="29">
                  <c:v>123.09955762164944</c:v>
                </c:pt>
                <c:pt idx="30">
                  <c:v>177.9144007160894</c:v>
                </c:pt>
                <c:pt idx="31">
                  <c:v>215.22297363793734</c:v>
                </c:pt>
                <c:pt idx="32">
                  <c:v>120.28758940291284</c:v>
                </c:pt>
                <c:pt idx="33">
                  <c:v>173.37035293819375</c:v>
                </c:pt>
                <c:pt idx="34">
                  <c:v>209.26856050865308</c:v>
                </c:pt>
                <c:pt idx="35">
                  <c:v>229.61816933629706</c:v>
                </c:pt>
                <c:pt idx="36">
                  <c:v>173.56482349466347</c:v>
                </c:pt>
                <c:pt idx="37">
                  <c:v>151.7270666452695</c:v>
                </c:pt>
                <c:pt idx="38">
                  <c:v>165.3026280096224</c:v>
                </c:pt>
                <c:pt idx="39">
                  <c:v>181.45870331718103</c:v>
                </c:pt>
                <c:pt idx="40">
                  <c:v>232.41416587041135</c:v>
                </c:pt>
                <c:pt idx="41">
                  <c:v>131.91652158884855</c:v>
                </c:pt>
                <c:pt idx="42">
                  <c:v>165.34294630222124</c:v>
                </c:pt>
                <c:pt idx="43">
                  <c:v>268.78089879997515</c:v>
                </c:pt>
                <c:pt idx="44">
                  <c:v>308.93916975285356</c:v>
                </c:pt>
                <c:pt idx="45">
                  <c:v>142.24982571046158</c:v>
                </c:pt>
                <c:pt idx="46">
                  <c:v>194.93228932305922</c:v>
                </c:pt>
                <c:pt idx="47">
                  <c:v>217.14310220673033</c:v>
                </c:pt>
                <c:pt idx="48">
                  <c:v>226.38200345246989</c:v>
                </c:pt>
                <c:pt idx="49">
                  <c:v>168.7382304400254</c:v>
                </c:pt>
                <c:pt idx="50">
                  <c:v>305.94153401846535</c:v>
                </c:pt>
                <c:pt idx="51">
                  <c:v>242.20734220700399</c:v>
                </c:pt>
                <c:pt idx="52">
                  <c:v>281.52151571417198</c:v>
                </c:pt>
                <c:pt idx="53">
                  <c:v>361.07338604604968</c:v>
                </c:pt>
                <c:pt idx="54">
                  <c:v>309.59585005207805</c:v>
                </c:pt>
                <c:pt idx="55">
                  <c:v>295.46763492305365</c:v>
                </c:pt>
                <c:pt idx="56">
                  <c:v>457.9005443905088</c:v>
                </c:pt>
                <c:pt idx="57">
                  <c:v>290.6789817618731</c:v>
                </c:pt>
                <c:pt idx="58">
                  <c:v>238.85947861983794</c:v>
                </c:pt>
                <c:pt idx="59">
                  <c:v>277.55141315009672</c:v>
                </c:pt>
                <c:pt idx="60">
                  <c:v>350.1042514461509</c:v>
                </c:pt>
                <c:pt idx="61">
                  <c:v>330.09313150612979</c:v>
                </c:pt>
                <c:pt idx="62">
                  <c:v>285.16275520547362</c:v>
                </c:pt>
                <c:pt idx="63">
                  <c:v>352.70524942316888</c:v>
                </c:pt>
                <c:pt idx="64">
                  <c:v>320.59961837701144</c:v>
                </c:pt>
                <c:pt idx="65">
                  <c:v>395.09986724184387</c:v>
                </c:pt>
                <c:pt idx="66">
                  <c:v>284.00055075305937</c:v>
                </c:pt>
                <c:pt idx="67">
                  <c:v>462.5016944450353</c:v>
                </c:pt>
                <c:pt idx="68">
                  <c:v>344.34623596933329</c:v>
                </c:pt>
                <c:pt idx="69">
                  <c:v>481.12322649939142</c:v>
                </c:pt>
                <c:pt idx="70">
                  <c:v>612.67080245910688</c:v>
                </c:pt>
                <c:pt idx="71">
                  <c:v>585.40290389050915</c:v>
                </c:pt>
                <c:pt idx="72">
                  <c:v>612.7411515839965</c:v>
                </c:pt>
                <c:pt idx="73">
                  <c:v>620.54826661687446</c:v>
                </c:pt>
                <c:pt idx="74">
                  <c:v>636.52234386402506</c:v>
                </c:pt>
                <c:pt idx="75">
                  <c:v>671.11170971962861</c:v>
                </c:pt>
                <c:pt idx="76">
                  <c:v>705.78445696027939</c:v>
                </c:pt>
                <c:pt idx="77">
                  <c:v>728.06138482406755</c:v>
                </c:pt>
                <c:pt idx="78">
                  <c:v>739.21628018021829</c:v>
                </c:pt>
                <c:pt idx="79">
                  <c:v>775.52314893985067</c:v>
                </c:pt>
                <c:pt idx="80">
                  <c:v>796.85369004141853</c:v>
                </c:pt>
                <c:pt idx="81">
                  <c:v>840.31536127132358</c:v>
                </c:pt>
                <c:pt idx="82">
                  <c:v>869.02550636371075</c:v>
                </c:pt>
                <c:pt idx="83">
                  <c:v>1053.0813506270997</c:v>
                </c:pt>
                <c:pt idx="84">
                  <c:v>1174.9278860658565</c:v>
                </c:pt>
                <c:pt idx="85">
                  <c:v>1182.3964856043413</c:v>
                </c:pt>
                <c:pt idx="86">
                  <c:v>1207.264213552683</c:v>
                </c:pt>
                <c:pt idx="87">
                  <c:v>1289.8315922104355</c:v>
                </c:pt>
                <c:pt idx="88">
                  <c:v>1385.8202785660742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53608"/>
        <c:axId val="326454392"/>
      </c:lineChart>
      <c:catAx>
        <c:axId val="32645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454392"/>
        <c:crosses val="autoZero"/>
        <c:auto val="1"/>
        <c:lblAlgn val="ctr"/>
        <c:lblOffset val="100"/>
        <c:tickLblSkip val="1"/>
        <c:noMultiLvlLbl val="0"/>
      </c:catAx>
      <c:valAx>
        <c:axId val="326454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</a:t>
                </a:r>
                <a:r>
                  <a:rPr lang="en-GB" baseline="0"/>
                  <a:t> 2013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45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Public Finance available for three SDGs vs Cost $ per person</a:t>
            </a:r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50% of revenue</a:t>
            </a:r>
            <a:r>
              <a:rPr lang="en-GB" baseline="0"/>
              <a:t> capacity plus 50% of aid  </a:t>
            </a:r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Education, Health and Poverty</a:t>
            </a:r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LMICs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294088987379601E-2"/>
          <c:y val="0.2269519291558649"/>
          <c:w val="0.89573784714036497"/>
          <c:h val="0.43926079754073888"/>
        </c:manualLayout>
      </c:layout>
      <c:barChart>
        <c:barDir val="col"/>
        <c:grouping val="stacked"/>
        <c:varyColors val="0"/>
        <c:ser>
          <c:idx val="0"/>
          <c:order val="0"/>
          <c:tx>
            <c:v>Revenue capacity available (50%)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'finance gap LMICs'!$A$2:$A$37</c:f>
              <c:strCache>
                <c:ptCount val="36"/>
                <c:pt idx="0">
                  <c:v>Mauritania</c:v>
                </c:pt>
                <c:pt idx="1">
                  <c:v>Senegal</c:v>
                </c:pt>
                <c:pt idx="2">
                  <c:v>South Sudan</c:v>
                </c:pt>
                <c:pt idx="3">
                  <c:v>Sudan</c:v>
                </c:pt>
                <c:pt idx="4">
                  <c:v>Kyrgyz Republic</c:v>
                </c:pt>
                <c:pt idx="5">
                  <c:v>Cameroon</c:v>
                </c:pt>
                <c:pt idx="6">
                  <c:v>Yemen, Rep.</c:v>
                </c:pt>
                <c:pt idx="7">
                  <c:v>Côte d'Ivoire</c:v>
                </c:pt>
                <c:pt idx="8">
                  <c:v>Pakistan</c:v>
                </c:pt>
                <c:pt idx="9">
                  <c:v>Lao PDR</c:v>
                </c:pt>
                <c:pt idx="10">
                  <c:v>Zambia</c:v>
                </c:pt>
                <c:pt idx="11">
                  <c:v>Lesotho</c:v>
                </c:pt>
                <c:pt idx="12">
                  <c:v>India</c:v>
                </c:pt>
                <c:pt idx="13">
                  <c:v>Vietnam</c:v>
                </c:pt>
                <c:pt idx="14">
                  <c:v>Syria</c:v>
                </c:pt>
                <c:pt idx="15">
                  <c:v>Ghana</c:v>
                </c:pt>
                <c:pt idx="16">
                  <c:v>Nicaragua</c:v>
                </c:pt>
                <c:pt idx="17">
                  <c:v>Papua New Guinea</c:v>
                </c:pt>
                <c:pt idx="18">
                  <c:v>Honduras</c:v>
                </c:pt>
                <c:pt idx="19">
                  <c:v>Bolivia</c:v>
                </c:pt>
                <c:pt idx="20">
                  <c:v>Congo, Rep.</c:v>
                </c:pt>
                <c:pt idx="21">
                  <c:v>Nigeria</c:v>
                </c:pt>
                <c:pt idx="22">
                  <c:v>Morocco</c:v>
                </c:pt>
                <c:pt idx="23">
                  <c:v>Swaziland</c:v>
                </c:pt>
                <c:pt idx="24">
                  <c:v>Egypt</c:v>
                </c:pt>
                <c:pt idx="25">
                  <c:v>Sri Lanka</c:v>
                </c:pt>
                <c:pt idx="26">
                  <c:v>Philippines</c:v>
                </c:pt>
                <c:pt idx="27">
                  <c:v>Guatemala</c:v>
                </c:pt>
                <c:pt idx="28">
                  <c:v>Georgia</c:v>
                </c:pt>
                <c:pt idx="29">
                  <c:v>Indonesia</c:v>
                </c:pt>
                <c:pt idx="30">
                  <c:v>Timor-Leste</c:v>
                </c:pt>
                <c:pt idx="31">
                  <c:v>El Salvador</c:v>
                </c:pt>
                <c:pt idx="32">
                  <c:v>Mongolia</c:v>
                </c:pt>
                <c:pt idx="33">
                  <c:v>Armenia</c:v>
                </c:pt>
                <c:pt idx="34">
                  <c:v>Kosovo</c:v>
                </c:pt>
                <c:pt idx="35">
                  <c:v>Paraguay</c:v>
                </c:pt>
              </c:strCache>
            </c:strRef>
          </c:cat>
          <c:val>
            <c:numRef>
              <c:f>'finance gap LMICs'!$B$2:$B$37</c:f>
              <c:numCache>
                <c:formatCode>0</c:formatCode>
                <c:ptCount val="36"/>
                <c:pt idx="0">
                  <c:v>146.23650455927054</c:v>
                </c:pt>
                <c:pt idx="1">
                  <c:v>119.99925209309943</c:v>
                </c:pt>
                <c:pt idx="2">
                  <c:v>106.00510638297872</c:v>
                </c:pt>
                <c:pt idx="3">
                  <c:v>104.21931610942249</c:v>
                </c:pt>
                <c:pt idx="4">
                  <c:v>150.67470846970056</c:v>
                </c:pt>
                <c:pt idx="5">
                  <c:v>135.25899371069181</c:v>
                </c:pt>
                <c:pt idx="6">
                  <c:v>175.07085106382979</c:v>
                </c:pt>
                <c:pt idx="7">
                  <c:v>143.83749644633974</c:v>
                </c:pt>
                <c:pt idx="8">
                  <c:v>105.884697729744</c:v>
                </c:pt>
                <c:pt idx="9">
                  <c:v>144.09765952266022</c:v>
                </c:pt>
                <c:pt idx="10">
                  <c:v>153.17638141809292</c:v>
                </c:pt>
                <c:pt idx="11">
                  <c:v>376.64057750759878</c:v>
                </c:pt>
                <c:pt idx="12">
                  <c:v>204.99987804878049</c:v>
                </c:pt>
                <c:pt idx="13">
                  <c:v>235.07337236533959</c:v>
                </c:pt>
                <c:pt idx="14">
                  <c:v>194.59783511243413</c:v>
                </c:pt>
                <c:pt idx="15">
                  <c:v>185.8186161782979</c:v>
                </c:pt>
                <c:pt idx="16">
                  <c:v>173.995</c:v>
                </c:pt>
                <c:pt idx="17">
                  <c:v>220.45380710659899</c:v>
                </c:pt>
                <c:pt idx="18">
                  <c:v>259.36313619404262</c:v>
                </c:pt>
                <c:pt idx="19">
                  <c:v>414.30072815533987</c:v>
                </c:pt>
                <c:pt idx="20">
                  <c:v>629.90542924289002</c:v>
                </c:pt>
                <c:pt idx="21">
                  <c:v>429.26745222929941</c:v>
                </c:pt>
                <c:pt idx="22">
                  <c:v>500.02156159150934</c:v>
                </c:pt>
                <c:pt idx="23">
                  <c:v>466.63404255319142</c:v>
                </c:pt>
                <c:pt idx="24">
                  <c:v>415.38346320532617</c:v>
                </c:pt>
                <c:pt idx="25">
                  <c:v>269.502285005918</c:v>
                </c:pt>
                <c:pt idx="26">
                  <c:v>329.80013356526655</c:v>
                </c:pt>
                <c:pt idx="27">
                  <c:v>290.06222071598887</c:v>
                </c:pt>
                <c:pt idx="28">
                  <c:v>552.34771211527527</c:v>
                </c:pt>
                <c:pt idx="29">
                  <c:v>377.20181818181817</c:v>
                </c:pt>
                <c:pt idx="30">
                  <c:v>1160.7306686930092</c:v>
                </c:pt>
                <c:pt idx="31">
                  <c:v>497.07273072995923</c:v>
                </c:pt>
                <c:pt idx="32">
                  <c:v>501.48454889357123</c:v>
                </c:pt>
                <c:pt idx="33">
                  <c:v>649.10935003626298</c:v>
                </c:pt>
                <c:pt idx="34">
                  <c:v>602.50661094224938</c:v>
                </c:pt>
                <c:pt idx="35">
                  <c:v>531.15850373291937</c:v>
                </c:pt>
              </c:numCache>
            </c:numRef>
          </c:val>
        </c:ser>
        <c:ser>
          <c:idx val="1"/>
          <c:order val="1"/>
          <c:tx>
            <c:v>Aid avaialable (50%)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'finance gap LMICs'!$A$2:$A$37</c:f>
              <c:strCache>
                <c:ptCount val="36"/>
                <c:pt idx="0">
                  <c:v>Mauritania</c:v>
                </c:pt>
                <c:pt idx="1">
                  <c:v>Senegal</c:v>
                </c:pt>
                <c:pt idx="2">
                  <c:v>South Sudan</c:v>
                </c:pt>
                <c:pt idx="3">
                  <c:v>Sudan</c:v>
                </c:pt>
                <c:pt idx="4">
                  <c:v>Kyrgyz Republic</c:v>
                </c:pt>
                <c:pt idx="5">
                  <c:v>Cameroon</c:v>
                </c:pt>
                <c:pt idx="6">
                  <c:v>Yemen, Rep.</c:v>
                </c:pt>
                <c:pt idx="7">
                  <c:v>Côte d'Ivoire</c:v>
                </c:pt>
                <c:pt idx="8">
                  <c:v>Pakistan</c:v>
                </c:pt>
                <c:pt idx="9">
                  <c:v>Lao PDR</c:v>
                </c:pt>
                <c:pt idx="10">
                  <c:v>Zambia</c:v>
                </c:pt>
                <c:pt idx="11">
                  <c:v>Lesotho</c:v>
                </c:pt>
                <c:pt idx="12">
                  <c:v>India</c:v>
                </c:pt>
                <c:pt idx="13">
                  <c:v>Vietnam</c:v>
                </c:pt>
                <c:pt idx="14">
                  <c:v>Syria</c:v>
                </c:pt>
                <c:pt idx="15">
                  <c:v>Ghana</c:v>
                </c:pt>
                <c:pt idx="16">
                  <c:v>Nicaragua</c:v>
                </c:pt>
                <c:pt idx="17">
                  <c:v>Papua New Guinea</c:v>
                </c:pt>
                <c:pt idx="18">
                  <c:v>Honduras</c:v>
                </c:pt>
                <c:pt idx="19">
                  <c:v>Bolivia</c:v>
                </c:pt>
                <c:pt idx="20">
                  <c:v>Congo, Rep.</c:v>
                </c:pt>
                <c:pt idx="21">
                  <c:v>Nigeria</c:v>
                </c:pt>
                <c:pt idx="22">
                  <c:v>Morocco</c:v>
                </c:pt>
                <c:pt idx="23">
                  <c:v>Swaziland</c:v>
                </c:pt>
                <c:pt idx="24">
                  <c:v>Egypt</c:v>
                </c:pt>
                <c:pt idx="25">
                  <c:v>Sri Lanka</c:v>
                </c:pt>
                <c:pt idx="26">
                  <c:v>Philippines</c:v>
                </c:pt>
                <c:pt idx="27">
                  <c:v>Guatemala</c:v>
                </c:pt>
                <c:pt idx="28">
                  <c:v>Georgia</c:v>
                </c:pt>
                <c:pt idx="29">
                  <c:v>Indonesia</c:v>
                </c:pt>
                <c:pt idx="30">
                  <c:v>Timor-Leste</c:v>
                </c:pt>
                <c:pt idx="31">
                  <c:v>El Salvador</c:v>
                </c:pt>
                <c:pt idx="32">
                  <c:v>Mongolia</c:v>
                </c:pt>
                <c:pt idx="33">
                  <c:v>Armenia</c:v>
                </c:pt>
                <c:pt idx="34">
                  <c:v>Kosovo</c:v>
                </c:pt>
                <c:pt idx="35">
                  <c:v>Paraguay</c:v>
                </c:pt>
              </c:strCache>
            </c:strRef>
          </c:cat>
          <c:val>
            <c:numRef>
              <c:f>'finance gap LMICs'!$C$2:$C$37</c:f>
              <c:numCache>
                <c:formatCode>0</c:formatCode>
                <c:ptCount val="36"/>
                <c:pt idx="0">
                  <c:v>152.39673203286478</c:v>
                </c:pt>
                <c:pt idx="1">
                  <c:v>32.346112626840096</c:v>
                </c:pt>
                <c:pt idx="2">
                  <c:v>63.699154276998648</c:v>
                </c:pt>
                <c:pt idx="3">
                  <c:v>12.533220019878673</c:v>
                </c:pt>
                <c:pt idx="4">
                  <c:v>38.160386980213886</c:v>
                </c:pt>
                <c:pt idx="5">
                  <c:v>17.595895334099129</c:v>
                </c:pt>
                <c:pt idx="6">
                  <c:v>17.607037259207232</c:v>
                </c:pt>
                <c:pt idx="7">
                  <c:v>23.741531710389491</c:v>
                </c:pt>
                <c:pt idx="8">
                  <c:v>11.093231712731619</c:v>
                </c:pt>
                <c:pt idx="9">
                  <c:v>41.560513937021888</c:v>
                </c:pt>
                <c:pt idx="10">
                  <c:v>39.542327663843842</c:v>
                </c:pt>
                <c:pt idx="11">
                  <c:v>103.1824269550623</c:v>
                </c:pt>
                <c:pt idx="12">
                  <c:v>1.8533237088047489</c:v>
                </c:pt>
                <c:pt idx="13">
                  <c:v>23.226588071714922</c:v>
                </c:pt>
                <c:pt idx="14">
                  <c:v>19.700116652914904</c:v>
                </c:pt>
                <c:pt idx="15">
                  <c:v>27.830966533431628</c:v>
                </c:pt>
                <c:pt idx="16">
                  <c:v>85.116389424208649</c:v>
                </c:pt>
                <c:pt idx="17">
                  <c:v>45.659477833193236</c:v>
                </c:pt>
                <c:pt idx="18">
                  <c:v>29.637677651530492</c:v>
                </c:pt>
                <c:pt idx="19">
                  <c:v>30.687582777319637</c:v>
                </c:pt>
                <c:pt idx="20">
                  <c:v>16.005520840453229</c:v>
                </c:pt>
                <c:pt idx="21">
                  <c:v>1.9369639628724447</c:v>
                </c:pt>
                <c:pt idx="22">
                  <c:v>7.3237973046050744</c:v>
                </c:pt>
                <c:pt idx="23">
                  <c:v>51.270600676209575</c:v>
                </c:pt>
                <c:pt idx="24">
                  <c:v>19.046538953985998</c:v>
                </c:pt>
                <c:pt idx="25">
                  <c:v>22.759768263112498</c:v>
                </c:pt>
                <c:pt idx="26">
                  <c:v>4.7235808305936731</c:v>
                </c:pt>
                <c:pt idx="27">
                  <c:v>9.151138413858849</c:v>
                </c:pt>
                <c:pt idx="28">
                  <c:v>69.756602410894445</c:v>
                </c:pt>
                <c:pt idx="29">
                  <c:v>4.1802734633266416</c:v>
                </c:pt>
                <c:pt idx="30">
                  <c:v>104.41031856229962</c:v>
                </c:pt>
                <c:pt idx="31">
                  <c:v>15.035989536395977</c:v>
                </c:pt>
                <c:pt idx="32">
                  <c:v>53.250658431224643</c:v>
                </c:pt>
                <c:pt idx="33">
                  <c:v>52.222370790143174</c:v>
                </c:pt>
                <c:pt idx="34">
                  <c:v>22.561220760233915</c:v>
                </c:pt>
                <c:pt idx="35">
                  <c:v>10.207339336699356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455176"/>
        <c:axId val="326452040"/>
      </c:barChart>
      <c:lineChart>
        <c:grouping val="standard"/>
        <c:varyColors val="0"/>
        <c:ser>
          <c:idx val="2"/>
          <c:order val="2"/>
          <c:tx>
            <c:v>Cost of three SDGs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'finance gap LMICs'!$A$2:$A$37</c:f>
              <c:strCache>
                <c:ptCount val="36"/>
                <c:pt idx="0">
                  <c:v>Mauritania</c:v>
                </c:pt>
                <c:pt idx="1">
                  <c:v>Senegal</c:v>
                </c:pt>
                <c:pt idx="2">
                  <c:v>South Sudan</c:v>
                </c:pt>
                <c:pt idx="3">
                  <c:v>Sudan</c:v>
                </c:pt>
                <c:pt idx="4">
                  <c:v>Kyrgyz Republic</c:v>
                </c:pt>
                <c:pt idx="5">
                  <c:v>Cameroon</c:v>
                </c:pt>
                <c:pt idx="6">
                  <c:v>Yemen, Rep.</c:v>
                </c:pt>
                <c:pt idx="7">
                  <c:v>Côte d'Ivoire</c:v>
                </c:pt>
                <c:pt idx="8">
                  <c:v>Pakistan</c:v>
                </c:pt>
                <c:pt idx="9">
                  <c:v>Lao PDR</c:v>
                </c:pt>
                <c:pt idx="10">
                  <c:v>Zambia</c:v>
                </c:pt>
                <c:pt idx="11">
                  <c:v>Lesotho</c:v>
                </c:pt>
                <c:pt idx="12">
                  <c:v>India</c:v>
                </c:pt>
                <c:pt idx="13">
                  <c:v>Vietnam</c:v>
                </c:pt>
                <c:pt idx="14">
                  <c:v>Syria</c:v>
                </c:pt>
                <c:pt idx="15">
                  <c:v>Ghana</c:v>
                </c:pt>
                <c:pt idx="16">
                  <c:v>Nicaragua</c:v>
                </c:pt>
                <c:pt idx="17">
                  <c:v>Papua New Guinea</c:v>
                </c:pt>
                <c:pt idx="18">
                  <c:v>Honduras</c:v>
                </c:pt>
                <c:pt idx="19">
                  <c:v>Bolivia</c:v>
                </c:pt>
                <c:pt idx="20">
                  <c:v>Congo, Rep.</c:v>
                </c:pt>
                <c:pt idx="21">
                  <c:v>Nigeria</c:v>
                </c:pt>
                <c:pt idx="22">
                  <c:v>Morocco</c:v>
                </c:pt>
                <c:pt idx="23">
                  <c:v>Swaziland</c:v>
                </c:pt>
                <c:pt idx="24">
                  <c:v>Egypt</c:v>
                </c:pt>
                <c:pt idx="25">
                  <c:v>Sri Lanka</c:v>
                </c:pt>
                <c:pt idx="26">
                  <c:v>Philippines</c:v>
                </c:pt>
                <c:pt idx="27">
                  <c:v>Guatemala</c:v>
                </c:pt>
                <c:pt idx="28">
                  <c:v>Georgia</c:v>
                </c:pt>
                <c:pt idx="29">
                  <c:v>Indonesia</c:v>
                </c:pt>
                <c:pt idx="30">
                  <c:v>Timor-Leste</c:v>
                </c:pt>
                <c:pt idx="31">
                  <c:v>El Salvador</c:v>
                </c:pt>
                <c:pt idx="32">
                  <c:v>Mongolia</c:v>
                </c:pt>
                <c:pt idx="33">
                  <c:v>Armenia</c:v>
                </c:pt>
                <c:pt idx="34">
                  <c:v>Kosovo</c:v>
                </c:pt>
                <c:pt idx="35">
                  <c:v>Paraguay</c:v>
                </c:pt>
              </c:strCache>
            </c:strRef>
          </c:cat>
          <c:val>
            <c:numRef>
              <c:f>'finance gap LMICs'!$D$2:$D$37</c:f>
              <c:numCache>
                <c:formatCode>0</c:formatCode>
                <c:ptCount val="36"/>
                <c:pt idx="0">
                  <c:v>173.37035293819375</c:v>
                </c:pt>
                <c:pt idx="1">
                  <c:v>209.26856050865308</c:v>
                </c:pt>
                <c:pt idx="2">
                  <c:v>229.61816933629706</c:v>
                </c:pt>
                <c:pt idx="3">
                  <c:v>173.56482349466347</c:v>
                </c:pt>
                <c:pt idx="4">
                  <c:v>151.7270666452695</c:v>
                </c:pt>
                <c:pt idx="5">
                  <c:v>165.3026280096224</c:v>
                </c:pt>
                <c:pt idx="6">
                  <c:v>181.45870331718103</c:v>
                </c:pt>
                <c:pt idx="7">
                  <c:v>232.41416587041135</c:v>
                </c:pt>
                <c:pt idx="8">
                  <c:v>131.91652158884855</c:v>
                </c:pt>
                <c:pt idx="9">
                  <c:v>165.34294630222124</c:v>
                </c:pt>
                <c:pt idx="10">
                  <c:v>268.78089879997515</c:v>
                </c:pt>
                <c:pt idx="11">
                  <c:v>308.93916975285356</c:v>
                </c:pt>
                <c:pt idx="12">
                  <c:v>142.24982571046158</c:v>
                </c:pt>
                <c:pt idx="13">
                  <c:v>194.93228932305922</c:v>
                </c:pt>
                <c:pt idx="14">
                  <c:v>217.14310220673033</c:v>
                </c:pt>
                <c:pt idx="15">
                  <c:v>226.38200345246989</c:v>
                </c:pt>
                <c:pt idx="16">
                  <c:v>168.7382304400254</c:v>
                </c:pt>
                <c:pt idx="17">
                  <c:v>305.94153401846535</c:v>
                </c:pt>
                <c:pt idx="18">
                  <c:v>242.20734220700399</c:v>
                </c:pt>
                <c:pt idx="19">
                  <c:v>281.52151571417198</c:v>
                </c:pt>
                <c:pt idx="20">
                  <c:v>361.07338604604968</c:v>
                </c:pt>
                <c:pt idx="21">
                  <c:v>309.59585005207805</c:v>
                </c:pt>
                <c:pt idx="22">
                  <c:v>295.46763492305365</c:v>
                </c:pt>
                <c:pt idx="23">
                  <c:v>457.9005443905088</c:v>
                </c:pt>
                <c:pt idx="24">
                  <c:v>290.6789817618731</c:v>
                </c:pt>
                <c:pt idx="25">
                  <c:v>238.85947861983794</c:v>
                </c:pt>
                <c:pt idx="26">
                  <c:v>277.55141315009672</c:v>
                </c:pt>
                <c:pt idx="27">
                  <c:v>350.1042514461509</c:v>
                </c:pt>
                <c:pt idx="28">
                  <c:v>330.09313150612979</c:v>
                </c:pt>
                <c:pt idx="29">
                  <c:v>285.16275520547362</c:v>
                </c:pt>
                <c:pt idx="30">
                  <c:v>352.70524942316888</c:v>
                </c:pt>
                <c:pt idx="31">
                  <c:v>320.59961837701144</c:v>
                </c:pt>
                <c:pt idx="32">
                  <c:v>395.09986724184387</c:v>
                </c:pt>
                <c:pt idx="33">
                  <c:v>284.00055075305937</c:v>
                </c:pt>
                <c:pt idx="34">
                  <c:v>462.5016944450353</c:v>
                </c:pt>
                <c:pt idx="35">
                  <c:v>344.34623596933329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55176"/>
        <c:axId val="326452040"/>
      </c:lineChart>
      <c:catAx>
        <c:axId val="32645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452040"/>
        <c:crosses val="autoZero"/>
        <c:auto val="1"/>
        <c:lblAlgn val="ctr"/>
        <c:lblOffset val="100"/>
        <c:tickLblSkip val="1"/>
        <c:noMultiLvlLbl val="0"/>
      </c:catAx>
      <c:valAx>
        <c:axId val="326452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</a:t>
                </a:r>
                <a:r>
                  <a:rPr lang="en-GB" baseline="0"/>
                  <a:t> 2013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45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Public Finance available for three SDGs vs Cost $ per person</a:t>
            </a:r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50% of revenue</a:t>
            </a:r>
            <a:r>
              <a:rPr lang="en-GB" baseline="0"/>
              <a:t> capacity plus 50% of aid  </a:t>
            </a:r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Education, Health and Poverty</a:t>
            </a:r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LICs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294088987379601E-2"/>
          <c:y val="0.2269519291558649"/>
          <c:w val="0.89573784714036497"/>
          <c:h val="0.43926079754073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'Fin Gap LICs'!$B$1</c:f>
              <c:strCache>
                <c:ptCount val="1"/>
                <c:pt idx="0">
                  <c:v>Revenue capacity available  (50%)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 Gap LICs'!$A$2:$A$34</c:f>
              <c:strCache>
                <c:ptCount val="33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</c:strCache>
            </c:strRef>
          </c:cat>
          <c:val>
            <c:numRef>
              <c:f>'Fin Gap LICs'!$B$2:$B$34</c:f>
              <c:numCache>
                <c:formatCode>0</c:formatCode>
                <c:ptCount val="33"/>
                <c:pt idx="0">
                  <c:v>11.583972716185658</c:v>
                </c:pt>
                <c:pt idx="1">
                  <c:v>33.650816326530617</c:v>
                </c:pt>
                <c:pt idx="2">
                  <c:v>25.880425531914891</c:v>
                </c:pt>
                <c:pt idx="3">
                  <c:v>21.200243161094225</c:v>
                </c:pt>
                <c:pt idx="4">
                  <c:v>42.994601907796401</c:v>
                </c:pt>
                <c:pt idx="5">
                  <c:v>63.559346504559258</c:v>
                </c:pt>
                <c:pt idx="6">
                  <c:v>34.213421052631581</c:v>
                </c:pt>
                <c:pt idx="7">
                  <c:v>35.995704347811731</c:v>
                </c:pt>
                <c:pt idx="8">
                  <c:v>40.477520215633426</c:v>
                </c:pt>
                <c:pt idx="9">
                  <c:v>44.802389078498294</c:v>
                </c:pt>
                <c:pt idx="10">
                  <c:v>62.373723404255323</c:v>
                </c:pt>
                <c:pt idx="11">
                  <c:v>45.380613496932519</c:v>
                </c:pt>
                <c:pt idx="12">
                  <c:v>42.94092695684288</c:v>
                </c:pt>
                <c:pt idx="13">
                  <c:v>40.543809523809522</c:v>
                </c:pt>
                <c:pt idx="14">
                  <c:v>46.037753202342678</c:v>
                </c:pt>
                <c:pt idx="15">
                  <c:v>59.821408334847789</c:v>
                </c:pt>
                <c:pt idx="16">
                  <c:v>77.13135529366275</c:v>
                </c:pt>
                <c:pt idx="17">
                  <c:v>55.733590996047653</c:v>
                </c:pt>
                <c:pt idx="18">
                  <c:v>66.42412995429649</c:v>
                </c:pt>
                <c:pt idx="19">
                  <c:v>73.885155539865934</c:v>
                </c:pt>
                <c:pt idx="20">
                  <c:v>56.94631096619559</c:v>
                </c:pt>
                <c:pt idx="21">
                  <c:v>43.103711911357344</c:v>
                </c:pt>
                <c:pt idx="22">
                  <c:v>45.043617021276596</c:v>
                </c:pt>
                <c:pt idx="23">
                  <c:v>69.290420614036677</c:v>
                </c:pt>
                <c:pt idx="24">
                  <c:v>80.449093084357159</c:v>
                </c:pt>
                <c:pt idx="25">
                  <c:v>64.242355623100309</c:v>
                </c:pt>
                <c:pt idx="26">
                  <c:v>176.01088145896657</c:v>
                </c:pt>
                <c:pt idx="27">
                  <c:v>79.04107806691448</c:v>
                </c:pt>
                <c:pt idx="28">
                  <c:v>101.61858301402518</c:v>
                </c:pt>
                <c:pt idx="29">
                  <c:v>74.389282332635645</c:v>
                </c:pt>
                <c:pt idx="30">
                  <c:v>132.59379939209725</c:v>
                </c:pt>
                <c:pt idx="31">
                  <c:v>124.02161679235924</c:v>
                </c:pt>
                <c:pt idx="32">
                  <c:v>67.620075987841943</c:v>
                </c:pt>
              </c:numCache>
            </c:numRef>
          </c:val>
        </c:ser>
        <c:ser>
          <c:idx val="1"/>
          <c:order val="1"/>
          <c:tx>
            <c:strRef>
              <c:f>'Fin Gap LICs'!$C$1</c:f>
              <c:strCache>
                <c:ptCount val="1"/>
                <c:pt idx="0">
                  <c:v>Aid available (50%)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 Gap LICs'!$A$2:$A$34</c:f>
              <c:strCache>
                <c:ptCount val="33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</c:strCache>
            </c:strRef>
          </c:cat>
          <c:val>
            <c:numRef>
              <c:f>'Fin Gap LICs'!$C$2:$C$34</c:f>
              <c:numCache>
                <c:formatCode>0</c:formatCode>
                <c:ptCount val="33"/>
                <c:pt idx="0">
                  <c:v>51.435129107803419</c:v>
                </c:pt>
                <c:pt idx="1">
                  <c:v>12.659790280257779</c:v>
                </c:pt>
                <c:pt idx="2">
                  <c:v>24.996723257550382</c:v>
                </c:pt>
                <c:pt idx="3">
                  <c:v>18.827732994369153</c:v>
                </c:pt>
                <c:pt idx="4">
                  <c:v>16.855843890712691</c:v>
                </c:pt>
                <c:pt idx="5">
                  <c:v>45.045380726366425</c:v>
                </c:pt>
                <c:pt idx="6">
                  <c:v>18.823392837414271</c:v>
                </c:pt>
                <c:pt idx="7">
                  <c:v>10.886512050467271</c:v>
                </c:pt>
                <c:pt idx="8">
                  <c:v>12.684058695578816</c:v>
                </c:pt>
                <c:pt idx="9">
                  <c:v>20.47537570615621</c:v>
                </c:pt>
                <c:pt idx="10">
                  <c:v>10.792180070902219</c:v>
                </c:pt>
                <c:pt idx="11">
                  <c:v>32.600888090982913</c:v>
                </c:pt>
                <c:pt idx="12">
                  <c:v>24.179630421445637</c:v>
                </c:pt>
                <c:pt idx="13">
                  <c:v>22.802730029641495</c:v>
                </c:pt>
                <c:pt idx="14">
                  <c:v>15.082431883591108</c:v>
                </c:pt>
                <c:pt idx="15">
                  <c:v>60.84370871071107</c:v>
                </c:pt>
                <c:pt idx="16">
                  <c:v>31.732453471463742</c:v>
                </c:pt>
                <c:pt idx="17">
                  <c:v>39.488880220040059</c:v>
                </c:pt>
                <c:pt idx="18">
                  <c:v>31.603848521885357</c:v>
                </c:pt>
                <c:pt idx="19">
                  <c:v>30.734078231665897</c:v>
                </c:pt>
                <c:pt idx="20">
                  <c:v>35.654542701821917</c:v>
                </c:pt>
                <c:pt idx="21">
                  <c:v>31.815104049112993</c:v>
                </c:pt>
                <c:pt idx="22">
                  <c:v>84.020873400695933</c:v>
                </c:pt>
                <c:pt idx="23">
                  <c:v>6.3474031695297404</c:v>
                </c:pt>
                <c:pt idx="24">
                  <c:v>29.318296018052322</c:v>
                </c:pt>
                <c:pt idx="25">
                  <c:v>82.36587147425773</c:v>
                </c:pt>
                <c:pt idx="26">
                  <c:v>28.30659344552835</c:v>
                </c:pt>
                <c:pt idx="27">
                  <c:v>9.7284419660959465</c:v>
                </c:pt>
                <c:pt idx="28">
                  <c:v>38.282496038492035</c:v>
                </c:pt>
                <c:pt idx="29">
                  <c:v>26.391292139960029</c:v>
                </c:pt>
                <c:pt idx="30">
                  <c:v>25.771313926020756</c:v>
                </c:pt>
                <c:pt idx="31">
                  <c:v>20.530881349181783</c:v>
                </c:pt>
                <c:pt idx="32">
                  <c:v>22.310274915946316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395848"/>
        <c:axId val="330398200"/>
      </c:barChart>
      <c:lineChart>
        <c:grouping val="standard"/>
        <c:varyColors val="0"/>
        <c:ser>
          <c:idx val="2"/>
          <c:order val="2"/>
          <c:tx>
            <c:strRef>
              <c:f>'Fin Gap LICs'!$D$1</c:f>
              <c:strCache>
                <c:ptCount val="1"/>
                <c:pt idx="0">
                  <c:v>SDG Cost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'Fin Gap LICs'!$A$2:$A$34</c:f>
              <c:strCache>
                <c:ptCount val="33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</c:strCache>
            </c:strRef>
          </c:cat>
          <c:val>
            <c:numRef>
              <c:f>'Fin Gap LICs'!$D$2:$D$34</c:f>
              <c:numCache>
                <c:formatCode>0</c:formatCode>
                <c:ptCount val="33"/>
                <c:pt idx="0">
                  <c:v>183.56203045784409</c:v>
                </c:pt>
                <c:pt idx="1">
                  <c:v>217.138105061099</c:v>
                </c:pt>
                <c:pt idx="2">
                  <c:v>177.50959767853655</c:v>
                </c:pt>
                <c:pt idx="3">
                  <c:v>250.03489784592631</c:v>
                </c:pt>
                <c:pt idx="4">
                  <c:v>252.75066742302491</c:v>
                </c:pt>
                <c:pt idx="5">
                  <c:v>225.69916451874937</c:v>
                </c:pt>
                <c:pt idx="6">
                  <c:v>177.25896887334886</c:v>
                </c:pt>
                <c:pt idx="7">
                  <c:v>192.12116448123521</c:v>
                </c:pt>
                <c:pt idx="8">
                  <c:v>146.52441839872029</c:v>
                </c:pt>
                <c:pt idx="9">
                  <c:v>143.81533702997228</c:v>
                </c:pt>
                <c:pt idx="10">
                  <c:v>162.31170612851929</c:v>
                </c:pt>
                <c:pt idx="11">
                  <c:v>158.34003531760428</c:v>
                </c:pt>
                <c:pt idx="12">
                  <c:v>172.62748966607688</c:v>
                </c:pt>
                <c:pt idx="13">
                  <c:v>175.19591621406497</c:v>
                </c:pt>
                <c:pt idx="14">
                  <c:v>206.59912400170896</c:v>
                </c:pt>
                <c:pt idx="15">
                  <c:v>170.93044236315322</c:v>
                </c:pt>
                <c:pt idx="16">
                  <c:v>246.81055338666914</c:v>
                </c:pt>
                <c:pt idx="17">
                  <c:v>213.8303516759517</c:v>
                </c:pt>
                <c:pt idx="18">
                  <c:v>181.10329872127156</c:v>
                </c:pt>
                <c:pt idx="19">
                  <c:v>198.01216344071227</c:v>
                </c:pt>
                <c:pt idx="20">
                  <c:v>194.21308761207064</c:v>
                </c:pt>
                <c:pt idx="21">
                  <c:v>207.31935745101481</c:v>
                </c:pt>
                <c:pt idx="22">
                  <c:v>165.03898820126525</c:v>
                </c:pt>
                <c:pt idx="23">
                  <c:v>131.22041064522057</c:v>
                </c:pt>
                <c:pt idx="24">
                  <c:v>208.89514396578028</c:v>
                </c:pt>
                <c:pt idx="25">
                  <c:v>218.14924510236531</c:v>
                </c:pt>
                <c:pt idx="26">
                  <c:v>172.64990597868345</c:v>
                </c:pt>
                <c:pt idx="27">
                  <c:v>143.79294424003533</c:v>
                </c:pt>
                <c:pt idx="28">
                  <c:v>203.73492362030618</c:v>
                </c:pt>
                <c:pt idx="29">
                  <c:v>123.09955762164944</c:v>
                </c:pt>
                <c:pt idx="30">
                  <c:v>177.9144007160894</c:v>
                </c:pt>
                <c:pt idx="31">
                  <c:v>215.22297363793734</c:v>
                </c:pt>
                <c:pt idx="32">
                  <c:v>120.28758940291284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95848"/>
        <c:axId val="330398200"/>
      </c:lineChart>
      <c:catAx>
        <c:axId val="33039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98200"/>
        <c:crosses val="autoZero"/>
        <c:auto val="1"/>
        <c:lblAlgn val="ctr"/>
        <c:lblOffset val="100"/>
        <c:tickLblSkip val="1"/>
        <c:noMultiLvlLbl val="0"/>
      </c:catAx>
      <c:valAx>
        <c:axId val="330398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</a:t>
                </a:r>
                <a:r>
                  <a:rPr lang="en-GB" baseline="0"/>
                  <a:t> 2013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9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SDG financing - CPA reallocation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'Reallocation Scenarios'!$B$1</c:f>
              <c:strCache>
                <c:ptCount val="1"/>
                <c:pt idx="0">
                  <c:v>current aid allocation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'Reallocation Scenarios'!$A$2:$A$5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'Reallocation Scenarios'!$B$2:$B$5</c:f>
              <c:numCache>
                <c:formatCode>0</c:formatCode>
                <c:ptCount val="4"/>
                <c:pt idx="0">
                  <c:v>12.312893333333331</c:v>
                </c:pt>
                <c:pt idx="1">
                  <c:v>30.598273333333331</c:v>
                </c:pt>
                <c:pt idx="2">
                  <c:v>38.386343333333343</c:v>
                </c:pt>
                <c:pt idx="3">
                  <c:v>12.066780000000001</c:v>
                </c:pt>
              </c:numCache>
            </c:numRef>
          </c:val>
        </c:ser>
        <c:ser>
          <c:idx val="1"/>
          <c:order val="1"/>
          <c:tx>
            <c:strRef>
              <c:f>'Reallocation Scenarios'!$C$1</c:f>
              <c:strCache>
                <c:ptCount val="1"/>
                <c:pt idx="0">
                  <c:v>From MICs to VLICs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'Reallocation Scenarios'!$A$2:$A$5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'Reallocation Scenarios'!$C$2:$C$5</c:f>
              <c:numCache>
                <c:formatCode>0</c:formatCode>
                <c:ptCount val="4"/>
                <c:pt idx="0">
                  <c:v>46.840289509391383</c:v>
                </c:pt>
                <c:pt idx="1">
                  <c:v>30.598273333333331</c:v>
                </c:pt>
                <c:pt idx="2">
                  <c:v>15.251947157275252</c:v>
                </c:pt>
                <c:pt idx="3">
                  <c:v>0.67378000000000005</c:v>
                </c:pt>
              </c:numCache>
            </c:numRef>
          </c:val>
        </c:ser>
        <c:ser>
          <c:idx val="2"/>
          <c:order val="2"/>
          <c:tx>
            <c:strRef>
              <c:f>'Reallocation Scenarios'!$D$1</c:f>
              <c:strCache>
                <c:ptCount val="1"/>
                <c:pt idx="0">
                  <c:v>From MICs to LICs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'Reallocation Scenarios'!$A$2:$A$5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'Reallocation Scenarios'!$D$2:$D$5</c:f>
              <c:numCache>
                <c:formatCode>0</c:formatCode>
                <c:ptCount val="4"/>
                <c:pt idx="0">
                  <c:v>30.673744369112942</c:v>
                </c:pt>
                <c:pt idx="1">
                  <c:v>46.764818473611768</c:v>
                </c:pt>
                <c:pt idx="2">
                  <c:v>15.251947157275252</c:v>
                </c:pt>
                <c:pt idx="3">
                  <c:v>0.67378000000000005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396632"/>
        <c:axId val="330397024"/>
      </c:barChart>
      <c:catAx>
        <c:axId val="33039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97024"/>
        <c:crosses val="autoZero"/>
        <c:auto val="1"/>
        <c:lblAlgn val="ctr"/>
        <c:lblOffset val="100"/>
        <c:noMultiLvlLbl val="0"/>
      </c:catAx>
      <c:valAx>
        <c:axId val="33039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$ bn pa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9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SDG financing - CPA reallocation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'aid reallocation chart pp'!$B$1</c:f>
              <c:strCache>
                <c:ptCount val="1"/>
                <c:pt idx="0">
                  <c:v>current aid allocation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'aid reallocation chart pp'!$A$2:$A$5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'aid reallocation chart pp'!$B$2:$B$5</c:f>
              <c:numCache>
                <c:formatCode>0</c:formatCode>
                <c:ptCount val="4"/>
                <c:pt idx="0">
                  <c:v>40.040305790959735</c:v>
                </c:pt>
                <c:pt idx="1">
                  <c:v>56.619418389489248</c:v>
                </c:pt>
                <c:pt idx="2">
                  <c:v>15.520355382365837</c:v>
                </c:pt>
                <c:pt idx="3">
                  <c:v>5.963898815014665</c:v>
                </c:pt>
              </c:numCache>
            </c:numRef>
          </c:val>
        </c:ser>
        <c:ser>
          <c:idx val="1"/>
          <c:order val="1"/>
          <c:tx>
            <c:strRef>
              <c:f>'aid reallocation chart pp'!$C$1</c:f>
              <c:strCache>
                <c:ptCount val="1"/>
                <c:pt idx="0">
                  <c:v>From MICs to VLICs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'aid reallocation chart pp'!$A$2:$A$5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'aid reallocation chart pp'!$C$2:$C$5</c:f>
              <c:numCache>
                <c:formatCode>0</c:formatCode>
                <c:ptCount val="4"/>
                <c:pt idx="0">
                  <c:v>152.31996773786568</c:v>
                </c:pt>
                <c:pt idx="1">
                  <c:v>56.619418389489248</c:v>
                </c:pt>
                <c:pt idx="2">
                  <c:v>6.1666629222383049</c:v>
                </c:pt>
                <c:pt idx="3">
                  <c:v>0.33300977921040914</c:v>
                </c:pt>
              </c:numCache>
            </c:numRef>
          </c:val>
        </c:ser>
        <c:ser>
          <c:idx val="2"/>
          <c:order val="2"/>
          <c:tx>
            <c:strRef>
              <c:f>'aid reallocation chart pp'!$D$1</c:f>
              <c:strCache>
                <c:ptCount val="1"/>
                <c:pt idx="0">
                  <c:v>From MICs to LICs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'aid reallocation chart pp'!$A$2:$A$5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'aid reallocation chart pp'!$D$2:$D$5</c:f>
              <c:numCache>
                <c:formatCode>0</c:formatCode>
                <c:ptCount val="4"/>
                <c:pt idx="0">
                  <c:v>99.747969144512879</c:v>
                </c:pt>
                <c:pt idx="1">
                  <c:v>86.534190809435898</c:v>
                </c:pt>
                <c:pt idx="2">
                  <c:v>6.1666629222383049</c:v>
                </c:pt>
                <c:pt idx="3">
                  <c:v>0.33300977921040914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395456"/>
        <c:axId val="330397416"/>
      </c:barChart>
      <c:catAx>
        <c:axId val="3303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97416"/>
        <c:crosses val="autoZero"/>
        <c:auto val="1"/>
        <c:lblAlgn val="ctr"/>
        <c:lblOffset val="100"/>
        <c:noMultiLvlLbl val="0"/>
      </c:catAx>
      <c:valAx>
        <c:axId val="33039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$ per 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9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of cash transfer to eliminate extreme</a:t>
            </a:r>
            <a:r>
              <a:rPr lang="en-US" baseline="0"/>
              <a:t> poverty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'cash transfer cost '!$B$1</c:f>
              <c:strCache>
                <c:ptCount val="1"/>
                <c:pt idx="0">
                  <c:v>cash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'cash transfer cost 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'cash transfer cost '!$B$2:$B$90</c:f>
              <c:numCache>
                <c:formatCode>0</c:formatCode>
                <c:ptCount val="89"/>
                <c:pt idx="0">
                  <c:v>72.881375000000006</c:v>
                </c:pt>
                <c:pt idx="1">
                  <c:v>97.784255683501272</c:v>
                </c:pt>
                <c:pt idx="2">
                  <c:v>54.743874363647734</c:v>
                </c:pt>
                <c:pt idx="3">
                  <c:v>141.60772903304439</c:v>
                </c:pt>
                <c:pt idx="4">
                  <c:v>141.14550270677788</c:v>
                </c:pt>
                <c:pt idx="5">
                  <c:v>101.27608639790439</c:v>
                </c:pt>
                <c:pt idx="6">
                  <c:v>41.649106214107015</c:v>
                </c:pt>
                <c:pt idx="7">
                  <c:v>64.033687296709843</c:v>
                </c:pt>
                <c:pt idx="8">
                  <c:v>32.949028467000311</c:v>
                </c:pt>
                <c:pt idx="9">
                  <c:v>23.471900724586561</c:v>
                </c:pt>
                <c:pt idx="10">
                  <c:v>48.908836465215117</c:v>
                </c:pt>
                <c:pt idx="11">
                  <c:v>33.732166896628158</c:v>
                </c:pt>
                <c:pt idx="12">
                  <c:v>37.975102948960654</c:v>
                </c:pt>
                <c:pt idx="13">
                  <c:v>56.334901699986524</c:v>
                </c:pt>
                <c:pt idx="14">
                  <c:v>72.684019070740874</c:v>
                </c:pt>
                <c:pt idx="15">
                  <c:v>48.908836465215124</c:v>
                </c:pt>
                <c:pt idx="16">
                  <c:v>107.85942346858796</c:v>
                </c:pt>
                <c:pt idx="17">
                  <c:v>68.465222171388007</c:v>
                </c:pt>
                <c:pt idx="18">
                  <c:v>38.828768399277372</c:v>
                </c:pt>
                <c:pt idx="19">
                  <c:v>48.399924224154105</c:v>
                </c:pt>
                <c:pt idx="20">
                  <c:v>50.179858302143238</c:v>
                </c:pt>
                <c:pt idx="21">
                  <c:v>54.191026037138819</c:v>
                </c:pt>
                <c:pt idx="22">
                  <c:v>46.953499317627411</c:v>
                </c:pt>
                <c:pt idx="23">
                  <c:v>10.695642785043571</c:v>
                </c:pt>
                <c:pt idx="24">
                  <c:v>64.873227882203409</c:v>
                </c:pt>
                <c:pt idx="25">
                  <c:v>88.487773053305602</c:v>
                </c:pt>
                <c:pt idx="26">
                  <c:v>45.656178314082133</c:v>
                </c:pt>
                <c:pt idx="27">
                  <c:v>28.87935751096785</c:v>
                </c:pt>
                <c:pt idx="28">
                  <c:v>47.859472696462518</c:v>
                </c:pt>
                <c:pt idx="29">
                  <c:v>3.5250993674899207</c:v>
                </c:pt>
                <c:pt idx="30">
                  <c:v>2.3470611668471806</c:v>
                </c:pt>
                <c:pt idx="31">
                  <c:v>53.439505372188826</c:v>
                </c:pt>
                <c:pt idx="32">
                  <c:v>16.048211965148713</c:v>
                </c:pt>
                <c:pt idx="33">
                  <c:v>20.268899101944978</c:v>
                </c:pt>
                <c:pt idx="34">
                  <c:v>41.613266655687426</c:v>
                </c:pt>
                <c:pt idx="35">
                  <c:v>63.591922963143993</c:v>
                </c:pt>
                <c:pt idx="36">
                  <c:v>13.200787228540001</c:v>
                </c:pt>
                <c:pt idx="37">
                  <c:v>2.2019710788514866</c:v>
                </c:pt>
                <c:pt idx="38">
                  <c:v>4.6410957109981608</c:v>
                </c:pt>
                <c:pt idx="39">
                  <c:v>3.7073539108395588</c:v>
                </c:pt>
                <c:pt idx="40">
                  <c:v>45.154474110779624</c:v>
                </c:pt>
                <c:pt idx="41">
                  <c:v>3.5201657516318314</c:v>
                </c:pt>
                <c:pt idx="42">
                  <c:v>12.64086798150883</c:v>
                </c:pt>
                <c:pt idx="43">
                  <c:v>88.402867841557708</c:v>
                </c:pt>
                <c:pt idx="44">
                  <c:v>116.69253291157365</c:v>
                </c:pt>
                <c:pt idx="45">
                  <c:v>17.053009621502117</c:v>
                </c:pt>
                <c:pt idx="46">
                  <c:v>1.130109852280923</c:v>
                </c:pt>
                <c:pt idx="47">
                  <c:v>0.61263894954859333</c:v>
                </c:pt>
                <c:pt idx="48">
                  <c:v>20.134827514011725</c:v>
                </c:pt>
                <c:pt idx="49">
                  <c:v>9.2651625771966053</c:v>
                </c:pt>
                <c:pt idx="50">
                  <c:v>56.807145641697289</c:v>
                </c:pt>
                <c:pt idx="51">
                  <c:v>26.186240220451232</c:v>
                </c:pt>
                <c:pt idx="52">
                  <c:v>9.5859669758396606</c:v>
                </c:pt>
                <c:pt idx="53">
                  <c:v>40.526921482037004</c:v>
                </c:pt>
                <c:pt idx="54">
                  <c:v>50.735285383184369</c:v>
                </c:pt>
                <c:pt idx="55">
                  <c:v>2.0079228608153521</c:v>
                </c:pt>
                <c:pt idx="56">
                  <c:v>61.502438056862545</c:v>
                </c:pt>
                <c:pt idx="57">
                  <c:v>0.56778840220376503</c:v>
                </c:pt>
                <c:pt idx="58">
                  <c:v>1.4148580984447749</c:v>
                </c:pt>
                <c:pt idx="59">
                  <c:v>10.287069972995919</c:v>
                </c:pt>
                <c:pt idx="60">
                  <c:v>16.217713108014731</c:v>
                </c:pt>
                <c:pt idx="61">
                  <c:v>14.419864534223851</c:v>
                </c:pt>
                <c:pt idx="62">
                  <c:v>6.608151368060847</c:v>
                </c:pt>
                <c:pt idx="63">
                  <c:v>31.333245052629717</c:v>
                </c:pt>
                <c:pt idx="64">
                  <c:v>2.3364616215126723</c:v>
                </c:pt>
                <c:pt idx="65">
                  <c:v>32.202772308420549</c:v>
                </c:pt>
                <c:pt idx="66">
                  <c:v>0.9737965430700144</c:v>
                </c:pt>
                <c:pt idx="67">
                  <c:v>34.601694445035321</c:v>
                </c:pt>
                <c:pt idx="68">
                  <c:v>2.4202176431922671</c:v>
                </c:pt>
                <c:pt idx="69">
                  <c:v>1.5232264993914297</c:v>
                </c:pt>
                <c:pt idx="70">
                  <c:v>61.570802459107</c:v>
                </c:pt>
                <c:pt idx="71">
                  <c:v>3.5029038905091587</c:v>
                </c:pt>
                <c:pt idx="72">
                  <c:v>6.641151583996546</c:v>
                </c:pt>
                <c:pt idx="73">
                  <c:v>2.3482666168744877</c:v>
                </c:pt>
                <c:pt idx="74">
                  <c:v>0.72234386402497397</c:v>
                </c:pt>
                <c:pt idx="75">
                  <c:v>28.711709719628647</c:v>
                </c:pt>
                <c:pt idx="76">
                  <c:v>2.8844569602794263</c:v>
                </c:pt>
                <c:pt idx="77">
                  <c:v>6.4613848240675784</c:v>
                </c:pt>
                <c:pt idx="78">
                  <c:v>1.1162801802184079</c:v>
                </c:pt>
                <c:pt idx="79">
                  <c:v>18.723148939850599</c:v>
                </c:pt>
                <c:pt idx="80">
                  <c:v>5.9536900414185361</c:v>
                </c:pt>
                <c:pt idx="81">
                  <c:v>8.715361271323566</c:v>
                </c:pt>
                <c:pt idx="82">
                  <c:v>18.725506363710778</c:v>
                </c:pt>
                <c:pt idx="83">
                  <c:v>2.5813506270997673</c:v>
                </c:pt>
                <c:pt idx="84">
                  <c:v>3.4278860658564989</c:v>
                </c:pt>
                <c:pt idx="85">
                  <c:v>5.396485604341108</c:v>
                </c:pt>
                <c:pt idx="86">
                  <c:v>2.7642135526830911</c:v>
                </c:pt>
                <c:pt idx="87">
                  <c:v>3.9315922104355225</c:v>
                </c:pt>
                <c:pt idx="88">
                  <c:v>5.3202785660742933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963464"/>
        <c:axId val="324964248"/>
      </c:barChart>
      <c:catAx>
        <c:axId val="32496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964248"/>
        <c:crosses val="autoZero"/>
        <c:auto val="1"/>
        <c:lblAlgn val="ctr"/>
        <c:lblOffset val="100"/>
        <c:tickLblSkip val="1"/>
        <c:noMultiLvlLbl val="0"/>
      </c:catAx>
      <c:valAx>
        <c:axId val="32496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$</a:t>
                </a:r>
                <a:r>
                  <a:rPr lang="en-GB" baseline="0"/>
                  <a:t> pa per person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963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SDG financing - CPA reallocation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'aid reallocation chart ppep'!$B$1</c:f>
              <c:strCache>
                <c:ptCount val="1"/>
                <c:pt idx="0">
                  <c:v>current aid allocation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'aid reallocation chart ppep'!$A$2:$A$5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'aid reallocation chart ppep'!$B$2:$B$5</c:f>
              <c:numCache>
                <c:formatCode>0</c:formatCode>
                <c:ptCount val="4"/>
                <c:pt idx="0">
                  <c:v>69.91894330932729</c:v>
                </c:pt>
                <c:pt idx="1">
                  <c:v>140.79487690038857</c:v>
                </c:pt>
                <c:pt idx="2">
                  <c:v>57.112842705179112</c:v>
                </c:pt>
                <c:pt idx="3">
                  <c:v>74.645323493218825</c:v>
                </c:pt>
              </c:numCache>
            </c:numRef>
          </c:val>
        </c:ser>
        <c:ser>
          <c:idx val="1"/>
          <c:order val="1"/>
          <c:tx>
            <c:strRef>
              <c:f>'aid reallocation chart ppep'!$C$1</c:f>
              <c:strCache>
                <c:ptCount val="1"/>
                <c:pt idx="0">
                  <c:v>From MICs to VLICs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'aid reallocation chart ppep'!$A$2:$A$5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'aid reallocation chart ppep'!$C$2:$C$5</c:f>
              <c:numCache>
                <c:formatCode>0</c:formatCode>
                <c:ptCount val="4"/>
                <c:pt idx="0">
                  <c:v>265.98326308354393</c:v>
                </c:pt>
                <c:pt idx="1">
                  <c:v>140.79487690038857</c:v>
                </c:pt>
                <c:pt idx="2">
                  <c:v>22.692499032194824</c:v>
                </c:pt>
                <c:pt idx="3">
                  <c:v>4.1680154990197034</c:v>
                </c:pt>
              </c:numCache>
            </c:numRef>
          </c:val>
        </c:ser>
        <c:ser>
          <c:idx val="2"/>
          <c:order val="2"/>
          <c:tx>
            <c:strRef>
              <c:f>'aid reallocation chart ppep'!$D$1</c:f>
              <c:strCache>
                <c:ptCount val="1"/>
                <c:pt idx="0">
                  <c:v>From MICs to LICs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'aid reallocation chart ppep'!$A$2:$A$5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'aid reallocation chart ppep'!$D$2:$D$5</c:f>
              <c:numCache>
                <c:formatCode>0</c:formatCode>
                <c:ptCount val="4"/>
                <c:pt idx="0">
                  <c:v>174.18130211708743</c:v>
                </c:pt>
                <c:pt idx="1">
                  <c:v>215.18360819034842</c:v>
                </c:pt>
                <c:pt idx="2">
                  <c:v>22.692499032194824</c:v>
                </c:pt>
                <c:pt idx="3">
                  <c:v>4.1680154990197034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395064"/>
        <c:axId val="326158248"/>
      </c:barChart>
      <c:catAx>
        <c:axId val="33039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58248"/>
        <c:crosses val="autoZero"/>
        <c:auto val="1"/>
        <c:lblAlgn val="ctr"/>
        <c:lblOffset val="100"/>
        <c:noMultiLvlLbl val="0"/>
      </c:catAx>
      <c:valAx>
        <c:axId val="32615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$</a:t>
                </a:r>
                <a:r>
                  <a:rPr lang="en-GB" baseline="0"/>
                  <a:t> per person in extreme poverty</a:t>
                </a:r>
                <a:r>
                  <a:rPr lang="en-GB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95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Change in aid ($ per person)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294088987379601E-2"/>
          <c:y val="0.2269519291558649"/>
          <c:w val="0.89573784714036497"/>
          <c:h val="0.43926079754073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'change aid pp '!$B$2</c:f>
              <c:strCache>
                <c:ptCount val="1"/>
                <c:pt idx="0">
                  <c:v>change in aid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'change aid pp '!$A$3:$A$91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'change aid pp '!$B$3:$B$91</c:f>
              <c:numCache>
                <c:formatCode>0</c:formatCode>
                <c:ptCount val="89"/>
                <c:pt idx="0">
                  <c:v>57.126681387900909</c:v>
                </c:pt>
                <c:pt idx="1">
                  <c:v>80.957117825912306</c:v>
                </c:pt>
                <c:pt idx="2">
                  <c:v>60.012575130217087</c:v>
                </c:pt>
                <c:pt idx="3">
                  <c:v>99.524697471930537</c:v>
                </c:pt>
                <c:pt idx="4">
                  <c:v>91.41763540415792</c:v>
                </c:pt>
                <c:pt idx="5">
                  <c:v>55.492401645187435</c:v>
                </c:pt>
                <c:pt idx="6">
                  <c:v>58.870309104606768</c:v>
                </c:pt>
                <c:pt idx="7">
                  <c:v>68.830409268144052</c:v>
                </c:pt>
                <c:pt idx="8">
                  <c:v>44.245724285270661</c:v>
                </c:pt>
                <c:pt idx="9">
                  <c:v>37.219859493088826</c:v>
                </c:pt>
                <c:pt idx="10">
                  <c:v>42.247221989403435</c:v>
                </c:pt>
                <c:pt idx="11">
                  <c:v>38.08283410069339</c:v>
                </c:pt>
                <c:pt idx="12">
                  <c:v>50.000949647796588</c:v>
                </c:pt>
                <c:pt idx="13">
                  <c:v>53.006707040728664</c:v>
                </c:pt>
                <c:pt idx="14">
                  <c:v>68.944143686229339</c:v>
                </c:pt>
                <c:pt idx="15">
                  <c:v>23.821316246591774</c:v>
                </c:pt>
                <c:pt idx="16">
                  <c:v>65.374550110936525</c:v>
                </c:pt>
                <c:pt idx="17">
                  <c:v>56.209639784891621</c:v>
                </c:pt>
                <c:pt idx="18">
                  <c:v>39.370350501889092</c:v>
                </c:pt>
                <c:pt idx="19">
                  <c:v>44.25998436871798</c:v>
                </c:pt>
                <c:pt idx="20">
                  <c:v>48.15520727280952</c:v>
                </c:pt>
                <c:pt idx="21">
                  <c:v>62.746140607634288</c:v>
                </c:pt>
                <c:pt idx="22">
                  <c:v>17.048728581746271</c:v>
                </c:pt>
                <c:pt idx="23">
                  <c:v>26.341227696613814</c:v>
                </c:pt>
                <c:pt idx="24">
                  <c:v>46.977784038899607</c:v>
                </c:pt>
                <c:pt idx="25">
                  <c:v>33.904111904829783</c:v>
                </c:pt>
                <c:pt idx="26">
                  <c:v>0</c:v>
                </c:pt>
                <c:pt idx="27">
                  <c:v>26.076234078348204</c:v>
                </c:pt>
                <c:pt idx="28">
                  <c:v>30.251593699580155</c:v>
                </c:pt>
                <c:pt idx="29">
                  <c:v>10.577223016795299</c:v>
                </c:pt>
                <c:pt idx="30">
                  <c:v>9.2646323197988512</c:v>
                </c:pt>
                <c:pt idx="31">
                  <c:v>33.491551789627195</c:v>
                </c:pt>
                <c:pt idx="32">
                  <c:v>14.386644751461183</c:v>
                </c:pt>
                <c:pt idx="33">
                  <c:v>-244.19909399148264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-68.355988255908215</c:v>
                </c:pt>
                <c:pt idx="38">
                  <c:v>0</c:v>
                </c:pt>
                <c:pt idx="39">
                  <c:v>-14.702322188036554</c:v>
                </c:pt>
                <c:pt idx="40">
                  <c:v>0</c:v>
                </c:pt>
                <c:pt idx="41">
                  <c:v>0</c:v>
                </c:pt>
                <c:pt idx="42">
                  <c:v>-38.802709513198785</c:v>
                </c:pt>
                <c:pt idx="43">
                  <c:v>0</c:v>
                </c:pt>
                <c:pt idx="44">
                  <c:v>-203.58662755618113</c:v>
                </c:pt>
                <c:pt idx="45">
                  <c:v>-3.678503590745005</c:v>
                </c:pt>
                <c:pt idx="46">
                  <c:v>-46.022932693040133</c:v>
                </c:pt>
                <c:pt idx="47">
                  <c:v>0</c:v>
                </c:pt>
                <c:pt idx="48">
                  <c:v>0</c:v>
                </c:pt>
                <c:pt idx="49">
                  <c:v>-168.07889116612213</c:v>
                </c:pt>
                <c:pt idx="50">
                  <c:v>0</c:v>
                </c:pt>
                <c:pt idx="51">
                  <c:v>-57.917766157451361</c:v>
                </c:pt>
                <c:pt idx="52">
                  <c:v>-60.599245320738682</c:v>
                </c:pt>
                <c:pt idx="53">
                  <c:v>-29.453875680362042</c:v>
                </c:pt>
                <c:pt idx="54">
                  <c:v>-3.778467853748757</c:v>
                </c:pt>
                <c:pt idx="55">
                  <c:v>-14.430779469110911</c:v>
                </c:pt>
                <c:pt idx="56">
                  <c:v>-100.57243589640986</c:v>
                </c:pt>
                <c:pt idx="57">
                  <c:v>-37.896708853840302</c:v>
                </c:pt>
                <c:pt idx="58">
                  <c:v>-38.76385295122784</c:v>
                </c:pt>
                <c:pt idx="59">
                  <c:v>-8.310163290406205</c:v>
                </c:pt>
                <c:pt idx="60">
                  <c:v>0</c:v>
                </c:pt>
                <c:pt idx="61">
                  <c:v>-128.58600072967158</c:v>
                </c:pt>
                <c:pt idx="62">
                  <c:v>-7.8842375884821072</c:v>
                </c:pt>
                <c:pt idx="63">
                  <c:v>-199.44799584469197</c:v>
                </c:pt>
                <c:pt idx="64">
                  <c:v>-27.495402274558469</c:v>
                </c:pt>
                <c:pt idx="65">
                  <c:v>-105.33485703620939</c:v>
                </c:pt>
                <c:pt idx="66">
                  <c:v>-102.57905698490586</c:v>
                </c:pt>
                <c:pt idx="67">
                  <c:v>-39.10818713450292</c:v>
                </c:pt>
                <c:pt idx="68">
                  <c:v>-20.189264554585378</c:v>
                </c:pt>
                <c:pt idx="69">
                  <c:v>-57.533030205606323</c:v>
                </c:pt>
                <c:pt idx="70">
                  <c:v>-12.264251968963556</c:v>
                </c:pt>
                <c:pt idx="71">
                  <c:v>-2.6440051451149897</c:v>
                </c:pt>
                <c:pt idx="72">
                  <c:v>-8.2179651750593887</c:v>
                </c:pt>
                <c:pt idx="73">
                  <c:v>0</c:v>
                </c:pt>
                <c:pt idx="74">
                  <c:v>-0.59395328696847893</c:v>
                </c:pt>
                <c:pt idx="75">
                  <c:v>-1307.1015760617486</c:v>
                </c:pt>
                <c:pt idx="76">
                  <c:v>-12.88314616612988</c:v>
                </c:pt>
                <c:pt idx="77">
                  <c:v>-1.0235404480199599</c:v>
                </c:pt>
                <c:pt idx="78">
                  <c:v>-38.662405263641091</c:v>
                </c:pt>
                <c:pt idx="79">
                  <c:v>0</c:v>
                </c:pt>
                <c:pt idx="80">
                  <c:v>-22.636622571117289</c:v>
                </c:pt>
                <c:pt idx="81">
                  <c:v>-17.424990022537632</c:v>
                </c:pt>
                <c:pt idx="82">
                  <c:v>-70.422163553578244</c:v>
                </c:pt>
                <c:pt idx="83">
                  <c:v>-12.999009749120479</c:v>
                </c:pt>
                <c:pt idx="84">
                  <c:v>-41.474473358931853</c:v>
                </c:pt>
                <c:pt idx="85">
                  <c:v>-9.747673282145108</c:v>
                </c:pt>
                <c:pt idx="86">
                  <c:v>-12.833748468396658</c:v>
                </c:pt>
                <c:pt idx="87">
                  <c:v>-3.994438231382202</c:v>
                </c:pt>
                <c:pt idx="88">
                  <c:v>-0.82222758753130676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160600"/>
        <c:axId val="326159032"/>
        <c:extLst/>
      </c:barChart>
      <c:catAx>
        <c:axId val="32616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59032"/>
        <c:crosses val="autoZero"/>
        <c:auto val="1"/>
        <c:lblAlgn val="ctr"/>
        <c:lblOffset val="100"/>
        <c:tickLblSkip val="1"/>
        <c:noMultiLvlLbl val="0"/>
      </c:catAx>
      <c:valAx>
        <c:axId val="326159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</a:t>
                </a:r>
                <a:r>
                  <a:rPr lang="en-GB" baseline="0"/>
                  <a:t> 2013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6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Change in aid ($ billion)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294088987379601E-2"/>
          <c:y val="0.2269519291558649"/>
          <c:w val="0.89573784714036497"/>
          <c:h val="0.43926079754073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'change aid total'!$B$1</c:f>
              <c:strCache>
                <c:ptCount val="1"/>
                <c:pt idx="0">
                  <c:v>change in aid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'change aid total'!$A$2:$A$90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'change aid total'!$B$2:$B$90</c:f>
              <c:numCache>
                <c:formatCode>0.0</c:formatCode>
                <c:ptCount val="89"/>
                <c:pt idx="0">
                  <c:v>0.59957782602126919</c:v>
                </c:pt>
                <c:pt idx="1">
                  <c:v>1.3246662645533842</c:v>
                </c:pt>
                <c:pt idx="2">
                  <c:v>0.60987971516323536</c:v>
                </c:pt>
                <c:pt idx="3">
                  <c:v>0.45944750532927719</c:v>
                </c:pt>
                <c:pt idx="4">
                  <c:v>6.1719407087800828</c:v>
                </c:pt>
                <c:pt idx="5">
                  <c:v>0.23828864557936152</c:v>
                </c:pt>
                <c:pt idx="6">
                  <c:v>1.0497323766277016</c:v>
                </c:pt>
                <c:pt idx="7">
                  <c:v>1.5779268767412213</c:v>
                </c:pt>
                <c:pt idx="8">
                  <c:v>0.51967439417239381</c:v>
                </c:pt>
                <c:pt idx="9">
                  <c:v>3.502416916513436</c:v>
                </c:pt>
                <c:pt idx="10">
                  <c:v>0.26755736023386056</c:v>
                </c:pt>
                <c:pt idx="11">
                  <c:v>7.0426013859900771E-2</c:v>
                </c:pt>
                <c:pt idx="12">
                  <c:v>1.8789794866967917</c:v>
                </c:pt>
                <c:pt idx="13">
                  <c:v>9.0336945507697039E-2</c:v>
                </c:pt>
                <c:pt idx="14">
                  <c:v>0.46999098651443905</c:v>
                </c:pt>
                <c:pt idx="15">
                  <c:v>0.59304310219070056</c:v>
                </c:pt>
                <c:pt idx="16">
                  <c:v>1.6888699146775068</c:v>
                </c:pt>
                <c:pt idx="17">
                  <c:v>0.66195405953885145</c:v>
                </c:pt>
                <c:pt idx="18">
                  <c:v>1.9391128339337067</c:v>
                </c:pt>
                <c:pt idx="19">
                  <c:v>0.74953570942675563</c:v>
                </c:pt>
                <c:pt idx="20">
                  <c:v>0.73685412736598588</c:v>
                </c:pt>
                <c:pt idx="21">
                  <c:v>0.38225419454225368</c:v>
                </c:pt>
                <c:pt idx="22">
                  <c:v>0.52086719774399448</c:v>
                </c:pt>
                <c:pt idx="23">
                  <c:v>0.73221914422383161</c:v>
                </c:pt>
                <c:pt idx="24">
                  <c:v>0.48497393210319506</c:v>
                </c:pt>
                <c:pt idx="25">
                  <c:v>0.349804352317717</c:v>
                </c:pt>
                <c:pt idx="26">
                  <c:v>0</c:v>
                </c:pt>
                <c:pt idx="27">
                  <c:v>4.0834068846020424</c:v>
                </c:pt>
                <c:pt idx="28">
                  <c:v>1.3417698392087249</c:v>
                </c:pt>
                <c:pt idx="29">
                  <c:v>0.16008805790988667</c:v>
                </c:pt>
                <c:pt idx="30">
                  <c:v>7.6042564151943881E-2</c:v>
                </c:pt>
                <c:pt idx="31">
                  <c:v>0.42953966804923072</c:v>
                </c:pt>
                <c:pt idx="32">
                  <c:v>0.7662185717776766</c:v>
                </c:pt>
                <c:pt idx="33">
                  <c:v>-0.94990517173558842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-0.39096207482966705</c:v>
                </c:pt>
                <c:pt idx="38">
                  <c:v>0</c:v>
                </c:pt>
                <c:pt idx="39">
                  <c:v>-0.35884517922816184</c:v>
                </c:pt>
                <c:pt idx="40">
                  <c:v>0</c:v>
                </c:pt>
                <c:pt idx="41">
                  <c:v>0</c:v>
                </c:pt>
                <c:pt idx="42">
                  <c:v>-0.26268375026465868</c:v>
                </c:pt>
                <c:pt idx="43">
                  <c:v>0</c:v>
                </c:pt>
                <c:pt idx="44">
                  <c:v>-0.42233333333333328</c:v>
                </c:pt>
                <c:pt idx="45">
                  <c:v>-4.6059999999999999</c:v>
                </c:pt>
                <c:pt idx="46">
                  <c:v>-4.1286666666666676</c:v>
                </c:pt>
                <c:pt idx="47">
                  <c:v>0</c:v>
                </c:pt>
                <c:pt idx="48">
                  <c:v>0</c:v>
                </c:pt>
                <c:pt idx="49">
                  <c:v>-1.022</c:v>
                </c:pt>
                <c:pt idx="50">
                  <c:v>0</c:v>
                </c:pt>
                <c:pt idx="51">
                  <c:v>-0.46899999999999997</c:v>
                </c:pt>
                <c:pt idx="52">
                  <c:v>-0.64666666666666661</c:v>
                </c:pt>
                <c:pt idx="53">
                  <c:v>-0.13099999999999998</c:v>
                </c:pt>
                <c:pt idx="54">
                  <c:v>-0.65600000000000003</c:v>
                </c:pt>
                <c:pt idx="55">
                  <c:v>-0.47633333333333333</c:v>
                </c:pt>
                <c:pt idx="56">
                  <c:v>-0.12566666666666668</c:v>
                </c:pt>
                <c:pt idx="57">
                  <c:v>-3.1096666666666666</c:v>
                </c:pt>
                <c:pt idx="58">
                  <c:v>-0.79399999999999993</c:v>
                </c:pt>
                <c:pt idx="59">
                  <c:v>-0.81766666666666654</c:v>
                </c:pt>
                <c:pt idx="60">
                  <c:v>0</c:v>
                </c:pt>
                <c:pt idx="61">
                  <c:v>-0.57566666666666666</c:v>
                </c:pt>
                <c:pt idx="62">
                  <c:v>-1.97</c:v>
                </c:pt>
                <c:pt idx="63">
                  <c:v>-0.23500000000000001</c:v>
                </c:pt>
                <c:pt idx="64">
                  <c:v>-0.17433333333333334</c:v>
                </c:pt>
                <c:pt idx="65">
                  <c:v>-0.29799999999999999</c:v>
                </c:pt>
                <c:pt idx="66">
                  <c:v>-0.30533333333333329</c:v>
                </c:pt>
                <c:pt idx="67">
                  <c:v>-7.1333333333333332E-2</c:v>
                </c:pt>
                <c:pt idx="68">
                  <c:v>-0.13733333333333334</c:v>
                </c:pt>
                <c:pt idx="69">
                  <c:v>-0.6263333333333333</c:v>
                </c:pt>
                <c:pt idx="70">
                  <c:v>-0.26333333333333331</c:v>
                </c:pt>
                <c:pt idx="71">
                  <c:v>-0.10366666666666667</c:v>
                </c:pt>
                <c:pt idx="72">
                  <c:v>-0.12933333333333333</c:v>
                </c:pt>
                <c:pt idx="73">
                  <c:v>0</c:v>
                </c:pt>
                <c:pt idx="74">
                  <c:v>-4.5999999999999999E-2</c:v>
                </c:pt>
                <c:pt idx="75">
                  <c:v>-3.0106666666666664</c:v>
                </c:pt>
                <c:pt idx="76">
                  <c:v>-0.39133333333333331</c:v>
                </c:pt>
                <c:pt idx="77">
                  <c:v>-1.3893333333333333</c:v>
                </c:pt>
                <c:pt idx="78">
                  <c:v>-1.2919999999999998</c:v>
                </c:pt>
                <c:pt idx="79">
                  <c:v>0</c:v>
                </c:pt>
                <c:pt idx="80">
                  <c:v>-1.1993333333333331</c:v>
                </c:pt>
                <c:pt idx="81">
                  <c:v>-0.84199999999999997</c:v>
                </c:pt>
                <c:pt idx="82">
                  <c:v>-0.14233333333333334</c:v>
                </c:pt>
                <c:pt idx="83">
                  <c:v>-6.3333333333333325E-2</c:v>
                </c:pt>
                <c:pt idx="84">
                  <c:v>-6.933333333333333E-2</c:v>
                </c:pt>
                <c:pt idx="85">
                  <c:v>-3.7666666666666661E-2</c:v>
                </c:pt>
                <c:pt idx="86">
                  <c:v>-0.96166666666666667</c:v>
                </c:pt>
                <c:pt idx="87">
                  <c:v>-0.80033333333333345</c:v>
                </c:pt>
                <c:pt idx="88">
                  <c:v>-2.5000000000000001E-2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161776"/>
        <c:axId val="326159816"/>
      </c:barChart>
      <c:catAx>
        <c:axId val="3261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59816"/>
        <c:crosses val="autoZero"/>
        <c:auto val="1"/>
        <c:lblAlgn val="ctr"/>
        <c:lblOffset val="100"/>
        <c:tickLblSkip val="1"/>
        <c:noMultiLvlLbl val="0"/>
      </c:catAx>
      <c:valAx>
        <c:axId val="32615981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6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Aid to GDP (LICs &amp; LMICs)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595563661162229E-2"/>
          <c:y val="8.3691271881799784E-2"/>
          <c:w val="0.83468113321627646"/>
          <c:h val="0.894336748101975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'Aid to GDP (Absorption)'!$B$1</c:f>
              <c:strCache>
                <c:ptCount val="1"/>
                <c:pt idx="0">
                  <c:v>current aid includinghumanitarian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'Aid to GDP (Absorption)'!$A$2:$A$90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'Aid to GDP (Absorption)'!$B$2:$B$90</c:f>
              <c:numCache>
                <c:formatCode>0%</c:formatCode>
                <c:ptCount val="89"/>
                <c:pt idx="0">
                  <c:v>0.4152628205128206</c:v>
                </c:pt>
                <c:pt idx="1">
                  <c:v>9.3776224298205771E-2</c:v>
                </c:pt>
                <c:pt idx="2">
                  <c:v>0.178548023268217</c:v>
                </c:pt>
                <c:pt idx="3">
                  <c:v>0.11767333121480722</c:v>
                </c:pt>
                <c:pt idx="4">
                  <c:v>8.4279219453563467E-2</c:v>
                </c:pt>
                <c:pt idx="5">
                  <c:v>0.21973356451886059</c:v>
                </c:pt>
                <c:pt idx="6">
                  <c:v>9.1821428475191577E-2</c:v>
                </c:pt>
                <c:pt idx="7">
                  <c:v>4.9484145683942139E-2</c:v>
                </c:pt>
                <c:pt idx="8">
                  <c:v>5.5148081285125286E-2</c:v>
                </c:pt>
                <c:pt idx="9">
                  <c:v>8.7129258324068981E-2</c:v>
                </c:pt>
                <c:pt idx="10">
                  <c:v>4.4049714575111101E-2</c:v>
                </c:pt>
                <c:pt idx="11">
                  <c:v>0.12784661996463886</c:v>
                </c:pt>
                <c:pt idx="12">
                  <c:v>9.4822080084100535E-2</c:v>
                </c:pt>
                <c:pt idx="13">
                  <c:v>8.770280780631344E-2</c:v>
                </c:pt>
                <c:pt idx="14">
                  <c:v>5.6914837296570216E-2</c:v>
                </c:pt>
                <c:pt idx="15">
                  <c:v>0.21021904563643512</c:v>
                </c:pt>
                <c:pt idx="16">
                  <c:v>0.10756763888631776</c:v>
                </c:pt>
                <c:pt idx="17">
                  <c:v>0.12738348458077439</c:v>
                </c:pt>
                <c:pt idx="18">
                  <c:v>0.10032967784725511</c:v>
                </c:pt>
                <c:pt idx="19">
                  <c:v>9.1743517109450445E-2</c:v>
                </c:pt>
                <c:pt idx="20">
                  <c:v>0.10643147075170722</c:v>
                </c:pt>
                <c:pt idx="21">
                  <c:v>9.3573835438567621E-2</c:v>
                </c:pt>
                <c:pt idx="22">
                  <c:v>0.24005963828770266</c:v>
                </c:pt>
                <c:pt idx="23">
                  <c:v>1.7390145669944491E-2</c:v>
                </c:pt>
                <c:pt idx="24">
                  <c:v>7.4223534222917276E-2</c:v>
                </c:pt>
                <c:pt idx="25">
                  <c:v>0.20337252215866106</c:v>
                </c:pt>
                <c:pt idx="26">
                  <c:v>6.9040471818361829E-2</c:v>
                </c:pt>
                <c:pt idx="27">
                  <c:v>2.1618759924657657E-2</c:v>
                </c:pt>
                <c:pt idx="28">
                  <c:v>8.2327948469875345E-2</c:v>
                </c:pt>
                <c:pt idx="29">
                  <c:v>5.5560615031494801E-2</c:v>
                </c:pt>
                <c:pt idx="30">
                  <c:v>5.2063260456607592E-2</c:v>
                </c:pt>
                <c:pt idx="31">
                  <c:v>4.0256630096434869E-2</c:v>
                </c:pt>
                <c:pt idx="32">
                  <c:v>4.2699090748222611E-2</c:v>
                </c:pt>
                <c:pt idx="33">
                  <c:v>0.28754100383559389</c:v>
                </c:pt>
                <c:pt idx="34">
                  <c:v>6.0460023601570274E-2</c:v>
                </c:pt>
                <c:pt idx="35">
                  <c:v>0.11374848978035472</c:v>
                </c:pt>
                <c:pt idx="36">
                  <c:v>2.2182690300670216E-2</c:v>
                </c:pt>
                <c:pt idx="37">
                  <c:v>6.360064496702314E-2</c:v>
                </c:pt>
                <c:pt idx="38">
                  <c:v>2.7710071392282092E-2</c:v>
                </c:pt>
                <c:pt idx="39">
                  <c:v>2.6476747758206364E-2</c:v>
                </c:pt>
                <c:pt idx="40">
                  <c:v>3.440801697157897E-2</c:v>
                </c:pt>
                <c:pt idx="41">
                  <c:v>1.6077147409755969E-2</c:v>
                </c:pt>
                <c:pt idx="42">
                  <c:v>5.693221087263272E-2</c:v>
                </c:pt>
                <c:pt idx="43">
                  <c:v>5.3435577924113298E-2</c:v>
                </c:pt>
                <c:pt idx="44">
                  <c:v>0.13313861542588684</c:v>
                </c:pt>
                <c:pt idx="45">
                  <c:v>2.3609219220442662E-3</c:v>
                </c:pt>
                <c:pt idx="46">
                  <c:v>2.6851546903716671E-2</c:v>
                </c:pt>
                <c:pt idx="47">
                  <c:v>2.2664029627924003E-2</c:v>
                </c:pt>
                <c:pt idx="48">
                  <c:v>3.1626098333445034E-2</c:v>
                </c:pt>
                <c:pt idx="49">
                  <c:v>9.5636392611470389E-2</c:v>
                </c:pt>
                <c:pt idx="50">
                  <c:v>4.5432316251933572E-2</c:v>
                </c:pt>
                <c:pt idx="51">
                  <c:v>2.7190529955532564E-2</c:v>
                </c:pt>
                <c:pt idx="52">
                  <c:v>2.4068692374368345E-2</c:v>
                </c:pt>
                <c:pt idx="53">
                  <c:v>1.2034226195829495E-2</c:v>
                </c:pt>
                <c:pt idx="54">
                  <c:v>1.4294936995368596E-3</c:v>
                </c:pt>
                <c:pt idx="55">
                  <c:v>4.8341896400033498E-3</c:v>
                </c:pt>
                <c:pt idx="56">
                  <c:v>3.3292597841694534E-2</c:v>
                </c:pt>
                <c:pt idx="57">
                  <c:v>1.2054771489864556E-2</c:v>
                </c:pt>
                <c:pt idx="58">
                  <c:v>1.435947524486593E-2</c:v>
                </c:pt>
                <c:pt idx="59">
                  <c:v>2.8890402633600445E-3</c:v>
                </c:pt>
                <c:pt idx="60">
                  <c:v>5.4797236011130835E-3</c:v>
                </c:pt>
                <c:pt idx="61">
                  <c:v>3.9079329081733581E-2</c:v>
                </c:pt>
                <c:pt idx="62">
                  <c:v>2.3353483035344364E-3</c:v>
                </c:pt>
                <c:pt idx="63">
                  <c:v>5.8329786906312638E-2</c:v>
                </c:pt>
                <c:pt idx="64">
                  <c:v>8.0838653421483747E-3</c:v>
                </c:pt>
                <c:pt idx="65">
                  <c:v>2.8249686170410952E-2</c:v>
                </c:pt>
                <c:pt idx="66">
                  <c:v>2.755797930878268E-2</c:v>
                </c:pt>
                <c:pt idx="67">
                  <c:v>1.1599599362588132E-2</c:v>
                </c:pt>
                <c:pt idx="68">
                  <c:v>5.0531382854947307E-3</c:v>
                </c:pt>
                <c:pt idx="69">
                  <c:v>1.3587234757971854E-2</c:v>
                </c:pt>
                <c:pt idx="70">
                  <c:v>2.5021813246767404E-3</c:v>
                </c:pt>
                <c:pt idx="71">
                  <c:v>6.4054676401417558E-4</c:v>
                </c:pt>
                <c:pt idx="72">
                  <c:v>1.6042845088644064E-3</c:v>
                </c:pt>
                <c:pt idx="73">
                  <c:v>3.0153230049571531E-3</c:v>
                </c:pt>
                <c:pt idx="74">
                  <c:v>1.431790507225053E-4</c:v>
                </c:pt>
                <c:pt idx="75">
                  <c:v>0.22415330169796863</c:v>
                </c:pt>
                <c:pt idx="76">
                  <c:v>2.0964611903216504E-3</c:v>
                </c:pt>
                <c:pt idx="77">
                  <c:v>1.5802501878619103E-4</c:v>
                </c:pt>
                <c:pt idx="78">
                  <c:v>6.6448658423138591E-3</c:v>
                </c:pt>
                <c:pt idx="79">
                  <c:v>9.7415668387585113E-4</c:v>
                </c:pt>
                <c:pt idx="80">
                  <c:v>3.1850292052632103E-3</c:v>
                </c:pt>
                <c:pt idx="81">
                  <c:v>2.5198063262146871E-3</c:v>
                </c:pt>
                <c:pt idx="82">
                  <c:v>9.2435877007031146E-3</c:v>
                </c:pt>
                <c:pt idx="83">
                  <c:v>1.3877311537625397E-3</c:v>
                </c:pt>
                <c:pt idx="84">
                  <c:v>3.9124777436872473E-3</c:v>
                </c:pt>
                <c:pt idx="85">
                  <c:v>9.9516399797203886E-4</c:v>
                </c:pt>
                <c:pt idx="86">
                  <c:v>1.2177755959850848E-3</c:v>
                </c:pt>
                <c:pt idx="87">
                  <c:v>3.4345887883374719E-4</c:v>
                </c:pt>
                <c:pt idx="88">
                  <c:v>7.5317357340716354E-5</c:v>
                </c:pt>
              </c:numCache>
            </c:numRef>
          </c:val>
        </c:ser>
        <c:ser>
          <c:idx val="1"/>
          <c:order val="1"/>
          <c:tx>
            <c:strRef>
              <c:f>'Aid to GDP (Absorption)'!$C$1</c:f>
              <c:strCache>
                <c:ptCount val="1"/>
                <c:pt idx="0">
                  <c:v>extra aid (From MICs to LICs)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'Aid to GDP (Absorption)'!$A$2:$A$90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'Aid to GDP (Absorption)'!$C$2:$C$90</c:f>
              <c:numCache>
                <c:formatCode>0.0%</c:formatCode>
                <c:ptCount val="89"/>
                <c:pt idx="0">
                  <c:v>0.23060685616202661</c:v>
                </c:pt>
                <c:pt idx="1">
                  <c:v>0.29984117713300851</c:v>
                </c:pt>
                <c:pt idx="2">
                  <c:v>0.21433062546506107</c:v>
                </c:pt>
                <c:pt idx="3">
                  <c:v>0.31101467959978296</c:v>
                </c:pt>
                <c:pt idx="4">
                  <c:v>0.22854408851039482</c:v>
                </c:pt>
                <c:pt idx="5">
                  <c:v>0.13534732108582301</c:v>
                </c:pt>
                <c:pt idx="6">
                  <c:v>0.14358611976733357</c:v>
                </c:pt>
                <c:pt idx="7">
                  <c:v>0.15643274833669102</c:v>
                </c:pt>
                <c:pt idx="8">
                  <c:v>9.618635714189272E-2</c:v>
                </c:pt>
                <c:pt idx="9">
                  <c:v>7.9191190410827297E-2</c:v>
                </c:pt>
                <c:pt idx="10">
                  <c:v>8.6218820386537651E-2</c:v>
                </c:pt>
                <c:pt idx="11">
                  <c:v>7.4672223726849785E-2</c:v>
                </c:pt>
                <c:pt idx="12">
                  <c:v>9.8041077740777624E-2</c:v>
                </c:pt>
                <c:pt idx="13">
                  <c:v>0.10193597507832436</c:v>
                </c:pt>
                <c:pt idx="14">
                  <c:v>0.13008328997401764</c:v>
                </c:pt>
                <c:pt idx="15">
                  <c:v>4.1152113121275424E-2</c:v>
                </c:pt>
                <c:pt idx="16">
                  <c:v>0.11080432222192634</c:v>
                </c:pt>
                <c:pt idx="17">
                  <c:v>9.0660709330470352E-2</c:v>
                </c:pt>
                <c:pt idx="18">
                  <c:v>6.2492619844268411E-2</c:v>
                </c:pt>
                <c:pt idx="19">
                  <c:v>6.6059678162265628E-2</c:v>
                </c:pt>
                <c:pt idx="20">
                  <c:v>7.1873443690760472E-2</c:v>
                </c:pt>
                <c:pt idx="21">
                  <c:v>9.2273736187697478E-2</c:v>
                </c:pt>
                <c:pt idx="22">
                  <c:v>2.4355326545351816E-2</c:v>
                </c:pt>
                <c:pt idx="23">
                  <c:v>3.6083873557005229E-2</c:v>
                </c:pt>
                <c:pt idx="24">
                  <c:v>5.9465549416328624E-2</c:v>
                </c:pt>
                <c:pt idx="25">
                  <c:v>4.1856928277567644E-2</c:v>
                </c:pt>
                <c:pt idx="26">
                  <c:v>0</c:v>
                </c:pt>
                <c:pt idx="27">
                  <c:v>2.8973593420386894E-2</c:v>
                </c:pt>
                <c:pt idx="28">
                  <c:v>3.2528595375892637E-2</c:v>
                </c:pt>
                <c:pt idx="29">
                  <c:v>1.1133918965047679E-2</c:v>
                </c:pt>
                <c:pt idx="30">
                  <c:v>9.3582144644432791E-3</c:v>
                </c:pt>
                <c:pt idx="31">
                  <c:v>3.2834854695712942E-2</c:v>
                </c:pt>
                <c:pt idx="32">
                  <c:v>1.3767124164077684E-2</c:v>
                </c:pt>
                <c:pt idx="33">
                  <c:v>-0.23037650376554966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-5.6963323546590179E-2</c:v>
                </c:pt>
                <c:pt idx="38">
                  <c:v>0</c:v>
                </c:pt>
                <c:pt idx="39">
                  <c:v>-1.1054377584989891E-2</c:v>
                </c:pt>
                <c:pt idx="40">
                  <c:v>0</c:v>
                </c:pt>
                <c:pt idx="41">
                  <c:v>0</c:v>
                </c:pt>
                <c:pt idx="42">
                  <c:v>-2.6577198296711495E-2</c:v>
                </c:pt>
                <c:pt idx="43">
                  <c:v>0</c:v>
                </c:pt>
                <c:pt idx="44">
                  <c:v>-0.13134621132656848</c:v>
                </c:pt>
                <c:pt idx="45">
                  <c:v>-2.342995917671978E-3</c:v>
                </c:pt>
                <c:pt idx="46">
                  <c:v>-2.6602851267653251E-2</c:v>
                </c:pt>
                <c:pt idx="47">
                  <c:v>0</c:v>
                </c:pt>
                <c:pt idx="48">
                  <c:v>0</c:v>
                </c:pt>
                <c:pt idx="49">
                  <c:v>-9.4426343351754011E-2</c:v>
                </c:pt>
                <c:pt idx="50">
                  <c:v>0</c:v>
                </c:pt>
                <c:pt idx="51">
                  <c:v>-2.6567782641032735E-2</c:v>
                </c:pt>
                <c:pt idx="52">
                  <c:v>-2.3764409929701445E-2</c:v>
                </c:pt>
                <c:pt idx="53">
                  <c:v>-1.1072885594121069E-2</c:v>
                </c:pt>
                <c:pt idx="54">
                  <c:v>-1.3942685807190986E-3</c:v>
                </c:pt>
                <c:pt idx="55">
                  <c:v>-4.7626334881554159E-3</c:v>
                </c:pt>
                <c:pt idx="56">
                  <c:v>-3.2653388278055147E-2</c:v>
                </c:pt>
                <c:pt idx="57">
                  <c:v>-1.1992629384126678E-2</c:v>
                </c:pt>
                <c:pt idx="58">
                  <c:v>-1.2228344779567144E-2</c:v>
                </c:pt>
                <c:pt idx="59">
                  <c:v>-2.5413343395737638E-3</c:v>
                </c:pt>
                <c:pt idx="60">
                  <c:v>0</c:v>
                </c:pt>
                <c:pt idx="61">
                  <c:v>-3.6018487599347775E-2</c:v>
                </c:pt>
                <c:pt idx="62">
                  <c:v>-2.2023010023693038E-3</c:v>
                </c:pt>
                <c:pt idx="63">
                  <c:v>-5.5711730682874848E-2</c:v>
                </c:pt>
                <c:pt idx="64">
                  <c:v>-7.3912371705802333E-3</c:v>
                </c:pt>
                <c:pt idx="65">
                  <c:v>-2.7940280380957395E-2</c:v>
                </c:pt>
                <c:pt idx="66">
                  <c:v>-2.7065714244038488E-2</c:v>
                </c:pt>
                <c:pt idx="67">
                  <c:v>-1.0053518543574017E-2</c:v>
                </c:pt>
                <c:pt idx="68">
                  <c:v>-4.9973427115310338E-3</c:v>
                </c:pt>
                <c:pt idx="69">
                  <c:v>-1.3195649129726223E-2</c:v>
                </c:pt>
                <c:pt idx="70">
                  <c:v>-2.447954484823065E-3</c:v>
                </c:pt>
                <c:pt idx="71">
                  <c:v>-4.9981193669470505E-4</c:v>
                </c:pt>
                <c:pt idx="72">
                  <c:v>-1.491463734130561E-3</c:v>
                </c:pt>
                <c:pt idx="73">
                  <c:v>0</c:v>
                </c:pt>
                <c:pt idx="74">
                  <c:v>-1.027600842506019E-4</c:v>
                </c:pt>
                <c:pt idx="75">
                  <c:v>-0.22381876302427203</c:v>
                </c:pt>
                <c:pt idx="76">
                  <c:v>-2.0161418100359753E-3</c:v>
                </c:pt>
                <c:pt idx="77">
                  <c:v>-1.5602750732011584E-4</c:v>
                </c:pt>
                <c:pt idx="78">
                  <c:v>-5.7619083850433822E-3</c:v>
                </c:pt>
                <c:pt idx="79">
                  <c:v>0</c:v>
                </c:pt>
                <c:pt idx="80">
                  <c:v>-3.1483480627423218E-3</c:v>
                </c:pt>
                <c:pt idx="81">
                  <c:v>-2.3048928601240252E-3</c:v>
                </c:pt>
                <c:pt idx="82">
                  <c:v>-9.110241080669889E-3</c:v>
                </c:pt>
                <c:pt idx="83">
                  <c:v>-1.3611528533110451E-3</c:v>
                </c:pt>
                <c:pt idx="84">
                  <c:v>-3.8943167473175447E-3</c:v>
                </c:pt>
                <c:pt idx="85">
                  <c:v>-9.1099750300421573E-4</c:v>
                </c:pt>
                <c:pt idx="86">
                  <c:v>-1.1720318235978683E-3</c:v>
                </c:pt>
                <c:pt idx="87">
                  <c:v>-3.4169702578119778E-4</c:v>
                </c:pt>
                <c:pt idx="88">
                  <c:v>-6.5516142432773449E-5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26160208"/>
        <c:axId val="326158640"/>
      </c:barChart>
      <c:catAx>
        <c:axId val="32616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58640"/>
        <c:crosses val="autoZero"/>
        <c:auto val="1"/>
        <c:lblAlgn val="ctr"/>
        <c:lblOffset val="100"/>
        <c:tickLblSkip val="1"/>
        <c:noMultiLvlLbl val="0"/>
      </c:catAx>
      <c:valAx>
        <c:axId val="326158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 </a:t>
                </a:r>
              </a:p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6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2015 EFA country estimates</a:t>
            </a:r>
            <a:r>
              <a:rPr lang="en-US" baseline="0"/>
              <a:t> of cost </a:t>
            </a:r>
            <a:r>
              <a:rPr lang="en-US"/>
              <a:t>of</a:t>
            </a:r>
            <a:r>
              <a:rPr lang="en-US" baseline="0"/>
              <a:t> primary and lower secondary education (2013$ per person) </a:t>
            </a:r>
            <a:endParaRPr lang="en-US"/>
          </a:p>
        </c:rich>
      </c:tx>
      <c:layout>
        <c:manualLayout>
          <c:xMode val="edge"/>
          <c:yMode val="edge"/>
          <c:x val="0.1675207786526684"/>
          <c:y val="2.77777777777777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cost per person'!$J$2:$J$67</c:f>
              <c:strCache>
                <c:ptCount val="66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Mozambique</c:v>
                </c:pt>
                <c:pt idx="16">
                  <c:v>Rwanda</c:v>
                </c:pt>
                <c:pt idx="17">
                  <c:v>Burkina Faso</c:v>
                </c:pt>
                <c:pt idx="18">
                  <c:v>Mali</c:v>
                </c:pt>
                <c:pt idx="19">
                  <c:v>Sierra Leone</c:v>
                </c:pt>
                <c:pt idx="20">
                  <c:v>Afghanistan</c:v>
                </c:pt>
                <c:pt idx="21">
                  <c:v>Nepal</c:v>
                </c:pt>
                <c:pt idx="22">
                  <c:v>Benin</c:v>
                </c:pt>
                <c:pt idx="23">
                  <c:v>Haiti</c:v>
                </c:pt>
                <c:pt idx="24">
                  <c:v>Zimbabwe</c:v>
                </c:pt>
                <c:pt idx="25">
                  <c:v>Bangladesh</c:v>
                </c:pt>
                <c:pt idx="26">
                  <c:v>Kenya</c:v>
                </c:pt>
                <c:pt idx="27">
                  <c:v>Cambodia</c:v>
                </c:pt>
                <c:pt idx="28">
                  <c:v>Tajikistan</c:v>
                </c:pt>
                <c:pt idx="29">
                  <c:v>Chad</c:v>
                </c:pt>
                <c:pt idx="30">
                  <c:v>Myanmar</c:v>
                </c:pt>
                <c:pt idx="31">
                  <c:v>Mauritania</c:v>
                </c:pt>
                <c:pt idx="32">
                  <c:v>Senegal</c:v>
                </c:pt>
                <c:pt idx="33">
                  <c:v>South Sudan</c:v>
                </c:pt>
                <c:pt idx="34">
                  <c:v>Sudan</c:v>
                </c:pt>
                <c:pt idx="35">
                  <c:v>Kyrgyz Republic</c:v>
                </c:pt>
                <c:pt idx="36">
                  <c:v>Cameroon</c:v>
                </c:pt>
                <c:pt idx="37">
                  <c:v>Yemen, Rep.</c:v>
                </c:pt>
                <c:pt idx="38">
                  <c:v>Côte d'Ivoire</c:v>
                </c:pt>
                <c:pt idx="39">
                  <c:v>Pakistan</c:v>
                </c:pt>
                <c:pt idx="40">
                  <c:v>Lao PDR</c:v>
                </c:pt>
                <c:pt idx="41">
                  <c:v>Zambia</c:v>
                </c:pt>
                <c:pt idx="42">
                  <c:v>Lesotho</c:v>
                </c:pt>
                <c:pt idx="43">
                  <c:v>India</c:v>
                </c:pt>
                <c:pt idx="44">
                  <c:v>Vietnam</c:v>
                </c:pt>
                <c:pt idx="45">
                  <c:v>Syria</c:v>
                </c:pt>
                <c:pt idx="46">
                  <c:v>Ghana</c:v>
                </c:pt>
                <c:pt idx="47">
                  <c:v>Nicaragua</c:v>
                </c:pt>
                <c:pt idx="48">
                  <c:v>Papua New Guinea</c:v>
                </c:pt>
                <c:pt idx="49">
                  <c:v>Honduras</c:v>
                </c:pt>
                <c:pt idx="50">
                  <c:v>Bolivia</c:v>
                </c:pt>
                <c:pt idx="51">
                  <c:v>Congo, Rep.</c:v>
                </c:pt>
                <c:pt idx="52">
                  <c:v>Nigeria</c:v>
                </c:pt>
                <c:pt idx="53">
                  <c:v>Morocco</c:v>
                </c:pt>
                <c:pt idx="54">
                  <c:v>Swaziland</c:v>
                </c:pt>
                <c:pt idx="55">
                  <c:v>Egypt</c:v>
                </c:pt>
                <c:pt idx="56">
                  <c:v>Sri Lanka</c:v>
                </c:pt>
                <c:pt idx="57">
                  <c:v>Philippines</c:v>
                </c:pt>
                <c:pt idx="58">
                  <c:v>Guatemala</c:v>
                </c:pt>
                <c:pt idx="59">
                  <c:v>Georgia</c:v>
                </c:pt>
                <c:pt idx="60">
                  <c:v>Indonesia</c:v>
                </c:pt>
                <c:pt idx="61">
                  <c:v>Timor-Leste</c:v>
                </c:pt>
                <c:pt idx="62">
                  <c:v>El Salvador</c:v>
                </c:pt>
                <c:pt idx="63">
                  <c:v>Mongolia</c:v>
                </c:pt>
                <c:pt idx="64">
                  <c:v>Armenia</c:v>
                </c:pt>
                <c:pt idx="65">
                  <c:v>Paraguay</c:v>
                </c:pt>
              </c:strCache>
            </c:strRef>
          </c:cat>
          <c:val>
            <c:numRef>
              <c:f>'Education cost per person'!$K$2:$K$67</c:f>
              <c:numCache>
                <c:formatCode>0</c:formatCode>
                <c:ptCount val="66"/>
                <c:pt idx="0">
                  <c:v>23.390655457844073</c:v>
                </c:pt>
                <c:pt idx="1">
                  <c:v>32.06384937759772</c:v>
                </c:pt>
                <c:pt idx="2">
                  <c:v>35.475723314888832</c:v>
                </c:pt>
                <c:pt idx="3">
                  <c:v>21.137168812881939</c:v>
                </c:pt>
                <c:pt idx="4">
                  <c:v>24.31516471624705</c:v>
                </c:pt>
                <c:pt idx="5">
                  <c:v>37.133078120844999</c:v>
                </c:pt>
                <c:pt idx="6">
                  <c:v>48.319862659241856</c:v>
                </c:pt>
                <c:pt idx="7">
                  <c:v>40.797477184525377</c:v>
                </c:pt>
                <c:pt idx="8">
                  <c:v>26.285389931719973</c:v>
                </c:pt>
                <c:pt idx="9">
                  <c:v>33.053436305385738</c:v>
                </c:pt>
                <c:pt idx="10">
                  <c:v>26.112869663304203</c:v>
                </c:pt>
                <c:pt idx="11">
                  <c:v>37.317868420976126</c:v>
                </c:pt>
                <c:pt idx="12">
                  <c:v>47.362386717116237</c:v>
                </c:pt>
                <c:pt idx="13">
                  <c:v>31.57101451407846</c:v>
                </c:pt>
                <c:pt idx="14">
                  <c:v>46.625104930968099</c:v>
                </c:pt>
                <c:pt idx="15">
                  <c:v>51.661129918081187</c:v>
                </c:pt>
                <c:pt idx="16">
                  <c:v>58.075129504563691</c:v>
                </c:pt>
                <c:pt idx="17">
                  <c:v>62.322239216558195</c:v>
                </c:pt>
                <c:pt idx="18">
                  <c:v>56.743229309927408</c:v>
                </c:pt>
                <c:pt idx="19">
                  <c:v>65.838331413875991</c:v>
                </c:pt>
                <c:pt idx="20">
                  <c:v>30.795488883637869</c:v>
                </c:pt>
                <c:pt idx="21">
                  <c:v>33.234767860177016</c:v>
                </c:pt>
                <c:pt idx="22">
                  <c:v>56.731916083576905</c:v>
                </c:pt>
                <c:pt idx="23">
                  <c:v>42.371472049059726</c:v>
                </c:pt>
                <c:pt idx="24">
                  <c:v>39.703727664601324</c:v>
                </c:pt>
                <c:pt idx="25">
                  <c:v>27.623586729067483</c:v>
                </c:pt>
                <c:pt idx="26">
                  <c:v>68.585450923843666</c:v>
                </c:pt>
                <c:pt idx="27">
                  <c:v>32.284458254159524</c:v>
                </c:pt>
                <c:pt idx="28">
                  <c:v>88.277339549242242</c:v>
                </c:pt>
                <c:pt idx="29">
                  <c:v>74.493468265748533</c:v>
                </c:pt>
                <c:pt idx="30">
                  <c:v>16.949377437764145</c:v>
                </c:pt>
                <c:pt idx="31">
                  <c:v>65.811453836248774</c:v>
                </c:pt>
                <c:pt idx="32">
                  <c:v>80.365293852965678</c:v>
                </c:pt>
                <c:pt idx="33">
                  <c:v>78.736246373153065</c:v>
                </c:pt>
                <c:pt idx="34">
                  <c:v>73.074036266123485</c:v>
                </c:pt>
                <c:pt idx="35">
                  <c:v>62.235095566418018</c:v>
                </c:pt>
                <c:pt idx="36">
                  <c:v>73.371532298624246</c:v>
                </c:pt>
                <c:pt idx="37">
                  <c:v>90.461349406341483</c:v>
                </c:pt>
                <c:pt idx="38">
                  <c:v>99.969691759631715</c:v>
                </c:pt>
                <c:pt idx="39">
                  <c:v>41.106355837216718</c:v>
                </c:pt>
                <c:pt idx="40">
                  <c:v>65.412078320712411</c:v>
                </c:pt>
                <c:pt idx="41">
                  <c:v>93.08803095841742</c:v>
                </c:pt>
                <c:pt idx="42">
                  <c:v>104.9566368412799</c:v>
                </c:pt>
                <c:pt idx="43">
                  <c:v>37.906816088959481</c:v>
                </c:pt>
                <c:pt idx="44">
                  <c:v>106.51217947077831</c:v>
                </c:pt>
                <c:pt idx="45">
                  <c:v>129.24046325718174</c:v>
                </c:pt>
                <c:pt idx="46">
                  <c:v>118.24717593845816</c:v>
                </c:pt>
                <c:pt idx="47">
                  <c:v>70.473067862828785</c:v>
                </c:pt>
                <c:pt idx="48">
                  <c:v>148.63438837676807</c:v>
                </c:pt>
                <c:pt idx="49">
                  <c:v>107.02110198655275</c:v>
                </c:pt>
                <c:pt idx="50">
                  <c:v>144.43554873833236</c:v>
                </c:pt>
                <c:pt idx="51">
                  <c:v>187.54646456401267</c:v>
                </c:pt>
                <c:pt idx="52">
                  <c:v>123.36056466889367</c:v>
                </c:pt>
                <c:pt idx="53">
                  <c:v>141.95971206223828</c:v>
                </c:pt>
                <c:pt idx="54">
                  <c:v>242.39810633364621</c:v>
                </c:pt>
                <c:pt idx="55">
                  <c:v>132.11119335966933</c:v>
                </c:pt>
                <c:pt idx="56">
                  <c:v>78.94462052139319</c:v>
                </c:pt>
                <c:pt idx="57">
                  <c:v>103.76434317710083</c:v>
                </c:pt>
                <c:pt idx="58">
                  <c:v>166.88653833813615</c:v>
                </c:pt>
                <c:pt idx="59">
                  <c:v>137.17326697190595</c:v>
                </c:pt>
                <c:pt idx="60">
                  <c:v>99.554603837412785</c:v>
                </c:pt>
                <c:pt idx="61">
                  <c:v>142.3720043705392</c:v>
                </c:pt>
                <c:pt idx="62">
                  <c:v>132.26315675549876</c:v>
                </c:pt>
                <c:pt idx="63">
                  <c:v>174.39709493342329</c:v>
                </c:pt>
                <c:pt idx="64">
                  <c:v>93.526754209989349</c:v>
                </c:pt>
                <c:pt idx="65">
                  <c:v>139.92601832614105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121472"/>
        <c:axId val="330122256"/>
      </c:barChart>
      <c:catAx>
        <c:axId val="3301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22256"/>
        <c:crosses val="autoZero"/>
        <c:auto val="1"/>
        <c:lblAlgn val="ctr"/>
        <c:lblOffset val="100"/>
        <c:tickLblSkip val="1"/>
        <c:noMultiLvlLbl val="0"/>
      </c:catAx>
      <c:valAx>
        <c:axId val="33012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2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</a:t>
            </a:r>
            <a:r>
              <a:rPr lang="en-US"/>
              <a:t>of</a:t>
            </a:r>
            <a:r>
              <a:rPr lang="en-US" baseline="0"/>
              <a:t> education ($pa per person)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 cost'!$B$1</c:f>
              <c:strCache>
                <c:ptCount val="1"/>
                <c:pt idx="0">
                  <c:v>EFA Estimated cost per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cost'!$A$2:$A$90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'education cost'!$B$2:$B$90</c:f>
              <c:numCache>
                <c:formatCode>0</c:formatCode>
                <c:ptCount val="89"/>
                <c:pt idx="0">
                  <c:v>23.390655457844073</c:v>
                </c:pt>
                <c:pt idx="1">
                  <c:v>32.06384937759772</c:v>
                </c:pt>
                <c:pt idx="2">
                  <c:v>35.475723314888832</c:v>
                </c:pt>
                <c:pt idx="3">
                  <c:v>21.137168812881939</c:v>
                </c:pt>
                <c:pt idx="4">
                  <c:v>24.31516471624705</c:v>
                </c:pt>
                <c:pt idx="5">
                  <c:v>37.133078120844999</c:v>
                </c:pt>
                <c:pt idx="6">
                  <c:v>48.319862659241856</c:v>
                </c:pt>
                <c:pt idx="7">
                  <c:v>40.797477184525377</c:v>
                </c:pt>
                <c:pt idx="8">
                  <c:v>26.285389931719973</c:v>
                </c:pt>
                <c:pt idx="9">
                  <c:v>33.053436305385738</c:v>
                </c:pt>
                <c:pt idx="10">
                  <c:v>26.112869663304203</c:v>
                </c:pt>
                <c:pt idx="11">
                  <c:v>37.317868420976126</c:v>
                </c:pt>
                <c:pt idx="12">
                  <c:v>47.362386717116237</c:v>
                </c:pt>
                <c:pt idx="13">
                  <c:v>31.57101451407846</c:v>
                </c:pt>
                <c:pt idx="14">
                  <c:v>46.625104930968099</c:v>
                </c:pt>
                <c:pt idx="15">
                  <c:v>34.731605897938095</c:v>
                </c:pt>
                <c:pt idx="16">
                  <c:v>51.661129918081187</c:v>
                </c:pt>
                <c:pt idx="17">
                  <c:v>58.075129504563691</c:v>
                </c:pt>
                <c:pt idx="18">
                  <c:v>54.984530321994178</c:v>
                </c:pt>
                <c:pt idx="19">
                  <c:v>62.322239216558195</c:v>
                </c:pt>
                <c:pt idx="20">
                  <c:v>56.743229309927408</c:v>
                </c:pt>
                <c:pt idx="21">
                  <c:v>65.838331413875991</c:v>
                </c:pt>
                <c:pt idx="22">
                  <c:v>30.795488883637869</c:v>
                </c:pt>
                <c:pt idx="23">
                  <c:v>33.234767860177016</c:v>
                </c:pt>
                <c:pt idx="24">
                  <c:v>56.731916083576905</c:v>
                </c:pt>
                <c:pt idx="25">
                  <c:v>42.371472049059726</c:v>
                </c:pt>
                <c:pt idx="26">
                  <c:v>39.703727664601324</c:v>
                </c:pt>
                <c:pt idx="27">
                  <c:v>27.623586729067483</c:v>
                </c:pt>
                <c:pt idx="28">
                  <c:v>68.585450923843666</c:v>
                </c:pt>
                <c:pt idx="29">
                  <c:v>32.284458254159524</c:v>
                </c:pt>
                <c:pt idx="30">
                  <c:v>88.277339549242242</c:v>
                </c:pt>
                <c:pt idx="31">
                  <c:v>74.493468265748533</c:v>
                </c:pt>
                <c:pt idx="32">
                  <c:v>16.949377437764145</c:v>
                </c:pt>
                <c:pt idx="33">
                  <c:v>65.811453836248774</c:v>
                </c:pt>
                <c:pt idx="34">
                  <c:v>80.365293852965678</c:v>
                </c:pt>
                <c:pt idx="35">
                  <c:v>78.736246373153065</c:v>
                </c:pt>
                <c:pt idx="36">
                  <c:v>73.074036266123485</c:v>
                </c:pt>
                <c:pt idx="37">
                  <c:v>62.235095566418018</c:v>
                </c:pt>
                <c:pt idx="38">
                  <c:v>73.371532298624246</c:v>
                </c:pt>
                <c:pt idx="39">
                  <c:v>90.461349406341483</c:v>
                </c:pt>
                <c:pt idx="40">
                  <c:v>99.969691759631715</c:v>
                </c:pt>
                <c:pt idx="41">
                  <c:v>41.106355837216718</c:v>
                </c:pt>
                <c:pt idx="42">
                  <c:v>65.412078320712411</c:v>
                </c:pt>
                <c:pt idx="43">
                  <c:v>93.08803095841742</c:v>
                </c:pt>
                <c:pt idx="44">
                  <c:v>104.9566368412799</c:v>
                </c:pt>
                <c:pt idx="45">
                  <c:v>37.906816088959481</c:v>
                </c:pt>
                <c:pt idx="46">
                  <c:v>106.51217947077831</c:v>
                </c:pt>
                <c:pt idx="47">
                  <c:v>129.24046325718174</c:v>
                </c:pt>
                <c:pt idx="48">
                  <c:v>118.24717593845816</c:v>
                </c:pt>
                <c:pt idx="49">
                  <c:v>70.473067862828785</c:v>
                </c:pt>
                <c:pt idx="50">
                  <c:v>148.63438837676807</c:v>
                </c:pt>
                <c:pt idx="51">
                  <c:v>107.02110198655275</c:v>
                </c:pt>
                <c:pt idx="52">
                  <c:v>144.43554873833236</c:v>
                </c:pt>
                <c:pt idx="53">
                  <c:v>187.54646456401267</c:v>
                </c:pt>
                <c:pt idx="54">
                  <c:v>123.36056466889367</c:v>
                </c:pt>
                <c:pt idx="55">
                  <c:v>141.95971206223828</c:v>
                </c:pt>
                <c:pt idx="56">
                  <c:v>242.39810633364621</c:v>
                </c:pt>
                <c:pt idx="57">
                  <c:v>132.11119335966933</c:v>
                </c:pt>
                <c:pt idx="58">
                  <c:v>78.94462052139319</c:v>
                </c:pt>
                <c:pt idx="59">
                  <c:v>103.76434317710083</c:v>
                </c:pt>
                <c:pt idx="60">
                  <c:v>166.88653833813615</c:v>
                </c:pt>
                <c:pt idx="61">
                  <c:v>137.17326697190595</c:v>
                </c:pt>
                <c:pt idx="62">
                  <c:v>99.554603837412785</c:v>
                </c:pt>
                <c:pt idx="63">
                  <c:v>142.3720043705392</c:v>
                </c:pt>
                <c:pt idx="64">
                  <c:v>132.26315675549876</c:v>
                </c:pt>
                <c:pt idx="65">
                  <c:v>174.39709493342329</c:v>
                </c:pt>
                <c:pt idx="66">
                  <c:v>93.526754209989349</c:v>
                </c:pt>
                <c:pt idx="67">
                  <c:v>0</c:v>
                </c:pt>
                <c:pt idx="68">
                  <c:v>139.92601832614105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120296"/>
        <c:axId val="330120688"/>
      </c:barChart>
      <c:lineChart>
        <c:grouping val="standard"/>
        <c:varyColors val="0"/>
        <c:ser>
          <c:idx val="1"/>
          <c:order val="1"/>
          <c:tx>
            <c:strRef>
              <c:f>'education cost'!$C$1</c:f>
              <c:strCache>
                <c:ptCount val="1"/>
                <c:pt idx="0">
                  <c:v>6% of GDP per person 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'education cost'!$A$2:$A$90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'education cost'!$C$2:$C$90</c:f>
              <c:numCache>
                <c:formatCode>0</c:formatCode>
                <c:ptCount val="89"/>
                <c:pt idx="0">
                  <c:v>14.863395392137816</c:v>
                </c:pt>
                <c:pt idx="1">
                  <c:v>16.2</c:v>
                </c:pt>
                <c:pt idx="2">
                  <c:v>16.8</c:v>
                </c:pt>
                <c:pt idx="3">
                  <c:v>19.2</c:v>
                </c:pt>
                <c:pt idx="4">
                  <c:v>24</c:v>
                </c:pt>
                <c:pt idx="5">
                  <c:v>24.599999999999998</c:v>
                </c:pt>
                <c:pt idx="6">
                  <c:v>24.599999999999998</c:v>
                </c:pt>
                <c:pt idx="7">
                  <c:v>26.4</c:v>
                </c:pt>
                <c:pt idx="8">
                  <c:v>27.599999999999998</c:v>
                </c:pt>
                <c:pt idx="9">
                  <c:v>28.2</c:v>
                </c:pt>
                <c:pt idx="10">
                  <c:v>29.4</c:v>
                </c:pt>
                <c:pt idx="11">
                  <c:v>30.599999999999998</c:v>
                </c:pt>
                <c:pt idx="12">
                  <c:v>30.599999999999998</c:v>
                </c:pt>
                <c:pt idx="13">
                  <c:v>31.2</c:v>
                </c:pt>
                <c:pt idx="14">
                  <c:v>31.799999999999997</c:v>
                </c:pt>
                <c:pt idx="15">
                  <c:v>34.731605897938095</c:v>
                </c:pt>
                <c:pt idx="16">
                  <c:v>35.4</c:v>
                </c:pt>
                <c:pt idx="17">
                  <c:v>37.199999999999996</c:v>
                </c:pt>
                <c:pt idx="18">
                  <c:v>37.799999999999997</c:v>
                </c:pt>
                <c:pt idx="19">
                  <c:v>40.199999999999996</c:v>
                </c:pt>
                <c:pt idx="20">
                  <c:v>40.199999999999996</c:v>
                </c:pt>
                <c:pt idx="21">
                  <c:v>40.799999999999997</c:v>
                </c:pt>
                <c:pt idx="22">
                  <c:v>42</c:v>
                </c:pt>
                <c:pt idx="23">
                  <c:v>43.8</c:v>
                </c:pt>
                <c:pt idx="24">
                  <c:v>47.4</c:v>
                </c:pt>
                <c:pt idx="25">
                  <c:v>48.6</c:v>
                </c:pt>
                <c:pt idx="26">
                  <c:v>49.199999999999996</c:v>
                </c:pt>
                <c:pt idx="27">
                  <c:v>54</c:v>
                </c:pt>
                <c:pt idx="28">
                  <c:v>55.8</c:v>
                </c:pt>
                <c:pt idx="29">
                  <c:v>57</c:v>
                </c:pt>
                <c:pt idx="30">
                  <c:v>59.4</c:v>
                </c:pt>
                <c:pt idx="31">
                  <c:v>61.199999999999996</c:v>
                </c:pt>
                <c:pt idx="32">
                  <c:v>62.699999999999996</c:v>
                </c:pt>
                <c:pt idx="33">
                  <c:v>63.599999999999994</c:v>
                </c:pt>
                <c:pt idx="34">
                  <c:v>64.2</c:v>
                </c:pt>
                <c:pt idx="35">
                  <c:v>67.2</c:v>
                </c:pt>
                <c:pt idx="36">
                  <c:v>67.8</c:v>
                </c:pt>
                <c:pt idx="37">
                  <c:v>72</c:v>
                </c:pt>
                <c:pt idx="38">
                  <c:v>76.2</c:v>
                </c:pt>
                <c:pt idx="39">
                  <c:v>79.8</c:v>
                </c:pt>
                <c:pt idx="40">
                  <c:v>82.8</c:v>
                </c:pt>
                <c:pt idx="41">
                  <c:v>82.8</c:v>
                </c:pt>
                <c:pt idx="42">
                  <c:v>87.6</c:v>
                </c:pt>
                <c:pt idx="43">
                  <c:v>88.8</c:v>
                </c:pt>
                <c:pt idx="44">
                  <c:v>93</c:v>
                </c:pt>
                <c:pt idx="45">
                  <c:v>94.2</c:v>
                </c:pt>
                <c:pt idx="46">
                  <c:v>103.8</c:v>
                </c:pt>
                <c:pt idx="47">
                  <c:v>104.30687027681623</c:v>
                </c:pt>
                <c:pt idx="48">
                  <c:v>105.6</c:v>
                </c:pt>
                <c:pt idx="49">
                  <c:v>106.8</c:v>
                </c:pt>
                <c:pt idx="50">
                  <c:v>120.6</c:v>
                </c:pt>
                <c:pt idx="51">
                  <c:v>130.79999999999998</c:v>
                </c:pt>
                <c:pt idx="52">
                  <c:v>153</c:v>
                </c:pt>
                <c:pt idx="53">
                  <c:v>159.6</c:v>
                </c:pt>
                <c:pt idx="54">
                  <c:v>162.6</c:v>
                </c:pt>
                <c:pt idx="55">
                  <c:v>181.79999999999998</c:v>
                </c:pt>
                <c:pt idx="56">
                  <c:v>184.79999999999998</c:v>
                </c:pt>
                <c:pt idx="57">
                  <c:v>189.6</c:v>
                </c:pt>
                <c:pt idx="58">
                  <c:v>190.2</c:v>
                </c:pt>
                <c:pt idx="59">
                  <c:v>196.2</c:v>
                </c:pt>
                <c:pt idx="60">
                  <c:v>200.4</c:v>
                </c:pt>
                <c:pt idx="61">
                  <c:v>214.2</c:v>
                </c:pt>
                <c:pt idx="62">
                  <c:v>214.79999999999998</c:v>
                </c:pt>
                <c:pt idx="63">
                  <c:v>214.79999999999998</c:v>
                </c:pt>
                <c:pt idx="64">
                  <c:v>223.2</c:v>
                </c:pt>
                <c:pt idx="65">
                  <c:v>226.2</c:v>
                </c:pt>
                <c:pt idx="66">
                  <c:v>227.4</c:v>
                </c:pt>
                <c:pt idx="67">
                  <c:v>233.39999999999998</c:v>
                </c:pt>
                <c:pt idx="68">
                  <c:v>242.39999999999998</c:v>
                </c:pt>
                <c:pt idx="69">
                  <c:v>261.59999999999997</c:v>
                </c:pt>
                <c:pt idx="70">
                  <c:v>300.59999999999997</c:v>
                </c:pt>
                <c:pt idx="71">
                  <c:v>317.39999999999998</c:v>
                </c:pt>
                <c:pt idx="72">
                  <c:v>330.59999999999997</c:v>
                </c:pt>
                <c:pt idx="73">
                  <c:v>337.2</c:v>
                </c:pt>
                <c:pt idx="74">
                  <c:v>346.8</c:v>
                </c:pt>
                <c:pt idx="75">
                  <c:v>350.4</c:v>
                </c:pt>
                <c:pt idx="76">
                  <c:v>383.4</c:v>
                </c:pt>
                <c:pt idx="77">
                  <c:v>393.59999999999997</c:v>
                </c:pt>
                <c:pt idx="78">
                  <c:v>402.59999999999997</c:v>
                </c:pt>
                <c:pt idx="79">
                  <c:v>412.8</c:v>
                </c:pt>
                <c:pt idx="80">
                  <c:v>431.4</c:v>
                </c:pt>
                <c:pt idx="81">
                  <c:v>453.59999999999997</c:v>
                </c:pt>
                <c:pt idx="82">
                  <c:v>463.79999999999995</c:v>
                </c:pt>
                <c:pt idx="83">
                  <c:v>573</c:v>
                </c:pt>
                <c:pt idx="84">
                  <c:v>639</c:v>
                </c:pt>
                <c:pt idx="85">
                  <c:v>642</c:v>
                </c:pt>
                <c:pt idx="86">
                  <c:v>657</c:v>
                </c:pt>
                <c:pt idx="87">
                  <c:v>701.4</c:v>
                </c:pt>
                <c:pt idx="88">
                  <c:v>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120296"/>
        <c:axId val="330120688"/>
      </c:lineChart>
      <c:catAx>
        <c:axId val="33012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20688"/>
        <c:crosses val="autoZero"/>
        <c:auto val="1"/>
        <c:lblAlgn val="ctr"/>
        <c:lblOffset val="100"/>
        <c:tickLblSkip val="1"/>
        <c:noMultiLvlLbl val="0"/>
      </c:catAx>
      <c:valAx>
        <c:axId val="33012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2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</a:t>
            </a:r>
            <a:r>
              <a:rPr lang="en-US" baseline="0"/>
              <a:t> </a:t>
            </a:r>
            <a:r>
              <a:rPr lang="en-US"/>
              <a:t>of</a:t>
            </a:r>
            <a:r>
              <a:rPr lang="en-US" baseline="0"/>
              <a:t> health SDG ($pa per person)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'health cost'!$B$1</c:f>
              <c:strCache>
                <c:ptCount val="1"/>
                <c:pt idx="0">
                  <c:v>Health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cost'!$A$2:$A$90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'health cost'!$B$2:$B$90</c:f>
              <c:numCache>
                <c:formatCode>0</c:formatCode>
                <c:ptCount val="89"/>
                <c:pt idx="0">
                  <c:v>87.289999999999992</c:v>
                </c:pt>
                <c:pt idx="1">
                  <c:v>87.289999999999992</c:v>
                </c:pt>
                <c:pt idx="2">
                  <c:v>87.289999999999992</c:v>
                </c:pt>
                <c:pt idx="3">
                  <c:v>87.289999999999992</c:v>
                </c:pt>
                <c:pt idx="4">
                  <c:v>87.289999999999992</c:v>
                </c:pt>
                <c:pt idx="5">
                  <c:v>87.289999999999992</c:v>
                </c:pt>
                <c:pt idx="6">
                  <c:v>87.289999999999992</c:v>
                </c:pt>
                <c:pt idx="7">
                  <c:v>87.289999999999992</c:v>
                </c:pt>
                <c:pt idx="8">
                  <c:v>87.289999999999992</c:v>
                </c:pt>
                <c:pt idx="9">
                  <c:v>87.289999999999992</c:v>
                </c:pt>
                <c:pt idx="10">
                  <c:v>87.289999999999992</c:v>
                </c:pt>
                <c:pt idx="11">
                  <c:v>87.289999999999992</c:v>
                </c:pt>
                <c:pt idx="12">
                  <c:v>87.289999999999992</c:v>
                </c:pt>
                <c:pt idx="13">
                  <c:v>87.289999999999992</c:v>
                </c:pt>
                <c:pt idx="14">
                  <c:v>87.289999999999992</c:v>
                </c:pt>
                <c:pt idx="15">
                  <c:v>87.289999999999992</c:v>
                </c:pt>
                <c:pt idx="16">
                  <c:v>87.289999999999992</c:v>
                </c:pt>
                <c:pt idx="17">
                  <c:v>87.289999999999992</c:v>
                </c:pt>
                <c:pt idx="18">
                  <c:v>87.289999999999992</c:v>
                </c:pt>
                <c:pt idx="19">
                  <c:v>87.289999999999992</c:v>
                </c:pt>
                <c:pt idx="20">
                  <c:v>87.289999999999992</c:v>
                </c:pt>
                <c:pt idx="21">
                  <c:v>87.289999999999992</c:v>
                </c:pt>
                <c:pt idx="22">
                  <c:v>87.289999999999992</c:v>
                </c:pt>
                <c:pt idx="23">
                  <c:v>87.289999999999992</c:v>
                </c:pt>
                <c:pt idx="24">
                  <c:v>87.289999999999992</c:v>
                </c:pt>
                <c:pt idx="25">
                  <c:v>87.289999999999992</c:v>
                </c:pt>
                <c:pt idx="26">
                  <c:v>87.289999999999992</c:v>
                </c:pt>
                <c:pt idx="27">
                  <c:v>87.289999999999992</c:v>
                </c:pt>
                <c:pt idx="28">
                  <c:v>87.289999999999992</c:v>
                </c:pt>
                <c:pt idx="29">
                  <c:v>87.289999999999992</c:v>
                </c:pt>
                <c:pt idx="30">
                  <c:v>87.289999999999992</c:v>
                </c:pt>
                <c:pt idx="31">
                  <c:v>87.289999999999992</c:v>
                </c:pt>
                <c:pt idx="32">
                  <c:v>87.289999999999992</c:v>
                </c:pt>
                <c:pt idx="33">
                  <c:v>87.289999999999992</c:v>
                </c:pt>
                <c:pt idx="34">
                  <c:v>87.289999999999992</c:v>
                </c:pt>
                <c:pt idx="35">
                  <c:v>87.289999999999992</c:v>
                </c:pt>
                <c:pt idx="36">
                  <c:v>87.289999999999992</c:v>
                </c:pt>
                <c:pt idx="37">
                  <c:v>87.289999999999992</c:v>
                </c:pt>
                <c:pt idx="38">
                  <c:v>87.289999999999992</c:v>
                </c:pt>
                <c:pt idx="39">
                  <c:v>87.289999999999992</c:v>
                </c:pt>
                <c:pt idx="40">
                  <c:v>87.289999999999992</c:v>
                </c:pt>
                <c:pt idx="41">
                  <c:v>87.289999999999992</c:v>
                </c:pt>
                <c:pt idx="42">
                  <c:v>87.289999999999992</c:v>
                </c:pt>
                <c:pt idx="43">
                  <c:v>87.289999999999992</c:v>
                </c:pt>
                <c:pt idx="44">
                  <c:v>87.289999999999992</c:v>
                </c:pt>
                <c:pt idx="45">
                  <c:v>87.289999999999992</c:v>
                </c:pt>
                <c:pt idx="46">
                  <c:v>87.289999999999992</c:v>
                </c:pt>
                <c:pt idx="47">
                  <c:v>87.289999999999992</c:v>
                </c:pt>
                <c:pt idx="48">
                  <c:v>88</c:v>
                </c:pt>
                <c:pt idx="49">
                  <c:v>89</c:v>
                </c:pt>
                <c:pt idx="50">
                  <c:v>100.5</c:v>
                </c:pt>
                <c:pt idx="51">
                  <c:v>109</c:v>
                </c:pt>
                <c:pt idx="52">
                  <c:v>127.5</c:v>
                </c:pt>
                <c:pt idx="53">
                  <c:v>133</c:v>
                </c:pt>
                <c:pt idx="54">
                  <c:v>135.5</c:v>
                </c:pt>
                <c:pt idx="55">
                  <c:v>151.5</c:v>
                </c:pt>
                <c:pt idx="56">
                  <c:v>154</c:v>
                </c:pt>
                <c:pt idx="57">
                  <c:v>158</c:v>
                </c:pt>
                <c:pt idx="58">
                  <c:v>158.5</c:v>
                </c:pt>
                <c:pt idx="59">
                  <c:v>163.5</c:v>
                </c:pt>
                <c:pt idx="60">
                  <c:v>167</c:v>
                </c:pt>
                <c:pt idx="61">
                  <c:v>178.5</c:v>
                </c:pt>
                <c:pt idx="62">
                  <c:v>179</c:v>
                </c:pt>
                <c:pt idx="63">
                  <c:v>179</c:v>
                </c:pt>
                <c:pt idx="64">
                  <c:v>186</c:v>
                </c:pt>
                <c:pt idx="65">
                  <c:v>188.5</c:v>
                </c:pt>
                <c:pt idx="66">
                  <c:v>189.5</c:v>
                </c:pt>
                <c:pt idx="67">
                  <c:v>194.5</c:v>
                </c:pt>
                <c:pt idx="68">
                  <c:v>202</c:v>
                </c:pt>
                <c:pt idx="69">
                  <c:v>218</c:v>
                </c:pt>
                <c:pt idx="70">
                  <c:v>250.5</c:v>
                </c:pt>
                <c:pt idx="71">
                  <c:v>264.5</c:v>
                </c:pt>
                <c:pt idx="72">
                  <c:v>275.5</c:v>
                </c:pt>
                <c:pt idx="73">
                  <c:v>281</c:v>
                </c:pt>
                <c:pt idx="74">
                  <c:v>289</c:v>
                </c:pt>
                <c:pt idx="75">
                  <c:v>292</c:v>
                </c:pt>
                <c:pt idx="76">
                  <c:v>319.5</c:v>
                </c:pt>
                <c:pt idx="77">
                  <c:v>328</c:v>
                </c:pt>
                <c:pt idx="78">
                  <c:v>335.5</c:v>
                </c:pt>
                <c:pt idx="79">
                  <c:v>344</c:v>
                </c:pt>
                <c:pt idx="80">
                  <c:v>359.5</c:v>
                </c:pt>
                <c:pt idx="81">
                  <c:v>378</c:v>
                </c:pt>
                <c:pt idx="82">
                  <c:v>386.5</c:v>
                </c:pt>
                <c:pt idx="83">
                  <c:v>477.5</c:v>
                </c:pt>
                <c:pt idx="84">
                  <c:v>532.5</c:v>
                </c:pt>
                <c:pt idx="85">
                  <c:v>535</c:v>
                </c:pt>
                <c:pt idx="86">
                  <c:v>547.5</c:v>
                </c:pt>
                <c:pt idx="87">
                  <c:v>584.5</c:v>
                </c:pt>
                <c:pt idx="88">
                  <c:v>627.5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811304"/>
        <c:axId val="252810912"/>
      </c:barChart>
      <c:lineChart>
        <c:grouping val="standard"/>
        <c:varyColors val="0"/>
        <c:ser>
          <c:idx val="1"/>
          <c:order val="1"/>
          <c:tx>
            <c:strRef>
              <c:f>'health cost'!$C$1</c:f>
              <c:strCache>
                <c:ptCount val="1"/>
                <c:pt idx="0">
                  <c:v>5% of GDP per person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'health cost'!$A$2:$A$90</c:f>
              <c:strCache>
                <c:ptCount val="89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  <c:pt idx="70">
                  <c:v>Angola</c:v>
                </c:pt>
                <c:pt idx="71">
                  <c:v>Algeria</c:v>
                </c:pt>
                <c:pt idx="72">
                  <c:v>Ecuador</c:v>
                </c:pt>
                <c:pt idx="73">
                  <c:v>Dominican Republic</c:v>
                </c:pt>
                <c:pt idx="74">
                  <c:v>Iran</c:v>
                </c:pt>
                <c:pt idx="75">
                  <c:v>Namibia</c:v>
                </c:pt>
                <c:pt idx="76">
                  <c:v>Peru</c:v>
                </c:pt>
                <c:pt idx="77">
                  <c:v>China</c:v>
                </c:pt>
                <c:pt idx="78">
                  <c:v>Iraq</c:v>
                </c:pt>
                <c:pt idx="79">
                  <c:v>Turkmenistan</c:v>
                </c:pt>
                <c:pt idx="80">
                  <c:v>South Africa</c:v>
                </c:pt>
                <c:pt idx="81">
                  <c:v>Colombia</c:v>
                </c:pt>
                <c:pt idx="82">
                  <c:v>Botswana</c:v>
                </c:pt>
                <c:pt idx="83">
                  <c:v>Costa Rica</c:v>
                </c:pt>
                <c:pt idx="84">
                  <c:v>Gabon</c:v>
                </c:pt>
                <c:pt idx="85">
                  <c:v>Panama</c:v>
                </c:pt>
                <c:pt idx="86">
                  <c:v>Turkey</c:v>
                </c:pt>
                <c:pt idx="87">
                  <c:v>Brazil</c:v>
                </c:pt>
                <c:pt idx="88">
                  <c:v>Venezuela</c:v>
                </c:pt>
              </c:strCache>
            </c:strRef>
          </c:cat>
          <c:val>
            <c:numRef>
              <c:f>'health cost'!$C$2:$C$90</c:f>
              <c:numCache>
                <c:formatCode>0</c:formatCode>
                <c:ptCount val="89"/>
                <c:pt idx="0">
                  <c:v>12.386162826781515</c:v>
                </c:pt>
                <c:pt idx="1">
                  <c:v>13.5</c:v>
                </c:pt>
                <c:pt idx="2">
                  <c:v>14</c:v>
                </c:pt>
                <c:pt idx="3">
                  <c:v>16</c:v>
                </c:pt>
                <c:pt idx="4">
                  <c:v>20</c:v>
                </c:pt>
                <c:pt idx="5">
                  <c:v>20.5</c:v>
                </c:pt>
                <c:pt idx="6">
                  <c:v>20.5</c:v>
                </c:pt>
                <c:pt idx="7">
                  <c:v>22</c:v>
                </c:pt>
                <c:pt idx="8">
                  <c:v>23</c:v>
                </c:pt>
                <c:pt idx="9">
                  <c:v>23.5</c:v>
                </c:pt>
                <c:pt idx="10">
                  <c:v>24.5</c:v>
                </c:pt>
                <c:pt idx="11">
                  <c:v>25.5</c:v>
                </c:pt>
                <c:pt idx="12">
                  <c:v>25.5</c:v>
                </c:pt>
                <c:pt idx="13">
                  <c:v>26</c:v>
                </c:pt>
                <c:pt idx="14">
                  <c:v>26.5</c:v>
                </c:pt>
                <c:pt idx="15">
                  <c:v>28.943004914948418</c:v>
                </c:pt>
                <c:pt idx="16">
                  <c:v>29.5</c:v>
                </c:pt>
                <c:pt idx="17">
                  <c:v>31</c:v>
                </c:pt>
                <c:pt idx="18">
                  <c:v>31.5</c:v>
                </c:pt>
                <c:pt idx="19">
                  <c:v>33.5</c:v>
                </c:pt>
                <c:pt idx="20">
                  <c:v>33.5</c:v>
                </c:pt>
                <c:pt idx="21">
                  <c:v>34</c:v>
                </c:pt>
                <c:pt idx="22">
                  <c:v>35</c:v>
                </c:pt>
                <c:pt idx="23">
                  <c:v>36.5</c:v>
                </c:pt>
                <c:pt idx="24">
                  <c:v>39.5</c:v>
                </c:pt>
                <c:pt idx="25">
                  <c:v>40.5</c:v>
                </c:pt>
                <c:pt idx="26">
                  <c:v>41</c:v>
                </c:pt>
                <c:pt idx="27">
                  <c:v>45</c:v>
                </c:pt>
                <c:pt idx="28">
                  <c:v>46.5</c:v>
                </c:pt>
                <c:pt idx="29">
                  <c:v>47.5</c:v>
                </c:pt>
                <c:pt idx="30">
                  <c:v>49.5</c:v>
                </c:pt>
                <c:pt idx="31">
                  <c:v>51</c:v>
                </c:pt>
                <c:pt idx="32">
                  <c:v>52.25</c:v>
                </c:pt>
                <c:pt idx="33">
                  <c:v>53</c:v>
                </c:pt>
                <c:pt idx="34">
                  <c:v>53.5</c:v>
                </c:pt>
                <c:pt idx="35">
                  <c:v>56</c:v>
                </c:pt>
                <c:pt idx="36">
                  <c:v>56.5</c:v>
                </c:pt>
                <c:pt idx="37">
                  <c:v>60</c:v>
                </c:pt>
                <c:pt idx="38">
                  <c:v>63.5</c:v>
                </c:pt>
                <c:pt idx="39">
                  <c:v>66.5</c:v>
                </c:pt>
                <c:pt idx="40">
                  <c:v>69</c:v>
                </c:pt>
                <c:pt idx="41">
                  <c:v>69</c:v>
                </c:pt>
                <c:pt idx="42">
                  <c:v>73</c:v>
                </c:pt>
                <c:pt idx="43">
                  <c:v>74</c:v>
                </c:pt>
                <c:pt idx="44">
                  <c:v>77.5</c:v>
                </c:pt>
                <c:pt idx="45">
                  <c:v>78.5</c:v>
                </c:pt>
                <c:pt idx="46">
                  <c:v>86.5</c:v>
                </c:pt>
                <c:pt idx="47">
                  <c:v>86.92239189734687</c:v>
                </c:pt>
                <c:pt idx="48">
                  <c:v>88</c:v>
                </c:pt>
                <c:pt idx="49">
                  <c:v>89</c:v>
                </c:pt>
                <c:pt idx="50">
                  <c:v>100.5</c:v>
                </c:pt>
                <c:pt idx="51">
                  <c:v>109</c:v>
                </c:pt>
                <c:pt idx="52">
                  <c:v>127.5</c:v>
                </c:pt>
                <c:pt idx="53">
                  <c:v>133</c:v>
                </c:pt>
                <c:pt idx="54">
                  <c:v>135.5</c:v>
                </c:pt>
                <c:pt idx="55">
                  <c:v>151.5</c:v>
                </c:pt>
                <c:pt idx="56">
                  <c:v>154</c:v>
                </c:pt>
                <c:pt idx="57">
                  <c:v>158</c:v>
                </c:pt>
                <c:pt idx="58">
                  <c:v>158.5</c:v>
                </c:pt>
                <c:pt idx="59">
                  <c:v>163.5</c:v>
                </c:pt>
                <c:pt idx="60">
                  <c:v>167</c:v>
                </c:pt>
                <c:pt idx="61">
                  <c:v>178.5</c:v>
                </c:pt>
                <c:pt idx="62">
                  <c:v>179</c:v>
                </c:pt>
                <c:pt idx="63">
                  <c:v>179</c:v>
                </c:pt>
                <c:pt idx="64">
                  <c:v>186</c:v>
                </c:pt>
                <c:pt idx="65">
                  <c:v>188.5</c:v>
                </c:pt>
                <c:pt idx="66">
                  <c:v>189.5</c:v>
                </c:pt>
                <c:pt idx="67">
                  <c:v>194.5</c:v>
                </c:pt>
                <c:pt idx="68">
                  <c:v>202</c:v>
                </c:pt>
                <c:pt idx="69">
                  <c:v>218</c:v>
                </c:pt>
                <c:pt idx="70">
                  <c:v>250.5</c:v>
                </c:pt>
                <c:pt idx="71">
                  <c:v>264.5</c:v>
                </c:pt>
                <c:pt idx="72">
                  <c:v>275.5</c:v>
                </c:pt>
                <c:pt idx="73">
                  <c:v>281</c:v>
                </c:pt>
                <c:pt idx="74">
                  <c:v>289</c:v>
                </c:pt>
                <c:pt idx="75">
                  <c:v>292</c:v>
                </c:pt>
                <c:pt idx="76">
                  <c:v>319.5</c:v>
                </c:pt>
                <c:pt idx="77">
                  <c:v>328</c:v>
                </c:pt>
                <c:pt idx="78">
                  <c:v>335.5</c:v>
                </c:pt>
                <c:pt idx="79">
                  <c:v>344</c:v>
                </c:pt>
                <c:pt idx="80">
                  <c:v>359.5</c:v>
                </c:pt>
                <c:pt idx="81">
                  <c:v>378</c:v>
                </c:pt>
                <c:pt idx="82">
                  <c:v>386.5</c:v>
                </c:pt>
                <c:pt idx="83">
                  <c:v>477.5</c:v>
                </c:pt>
                <c:pt idx="84">
                  <c:v>532.5</c:v>
                </c:pt>
                <c:pt idx="85">
                  <c:v>535</c:v>
                </c:pt>
                <c:pt idx="86">
                  <c:v>547.5</c:v>
                </c:pt>
                <c:pt idx="87">
                  <c:v>584.5</c:v>
                </c:pt>
                <c:pt idx="88">
                  <c:v>627.5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11304"/>
        <c:axId val="252810912"/>
      </c:lineChart>
      <c:catAx>
        <c:axId val="25281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810912"/>
        <c:crosses val="autoZero"/>
        <c:auto val="1"/>
        <c:lblAlgn val="ctr"/>
        <c:lblOffset val="100"/>
        <c:tickLblSkip val="1"/>
        <c:noMultiLvlLbl val="0"/>
      </c:catAx>
      <c:valAx>
        <c:axId val="25281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81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Aid</a:t>
            </a:r>
            <a:r>
              <a:rPr lang="en-GB" baseline="0"/>
              <a:t> per person living in extreme poverty 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'Cur Allocation PPEP'!$B$1</c:f>
              <c:strCache>
                <c:ptCount val="1"/>
                <c:pt idx="0">
                  <c:v>CPA per person in extreme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'Cur Allocation PPEP'!$A$2:$A$5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'Cur Allocation PPEP'!$B$2:$B$5</c:f>
              <c:numCache>
                <c:formatCode>0</c:formatCode>
                <c:ptCount val="4"/>
                <c:pt idx="0">
                  <c:v>60.179263238228707</c:v>
                </c:pt>
                <c:pt idx="1">
                  <c:v>129.33120058408147</c:v>
                </c:pt>
                <c:pt idx="2">
                  <c:v>316.03880413365698</c:v>
                </c:pt>
                <c:pt idx="3">
                  <c:v>276.90253780188061</c:v>
                </c:pt>
              </c:numCache>
            </c:numRef>
          </c:val>
        </c:ser>
        <c:ser>
          <c:idx val="1"/>
          <c:order val="1"/>
          <c:tx>
            <c:strRef>
              <c:f>'Cur Allocation PPEP'!$C$1</c:f>
              <c:strCache>
                <c:ptCount val="1"/>
                <c:pt idx="0">
                  <c:v>Humanitarian aid per person in extreme poverty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'Cur Allocation PPEP'!$A$2:$A$5</c:f>
              <c:strCache>
                <c:ptCount val="4"/>
                <c:pt idx="0">
                  <c:v>VLIC</c:v>
                </c:pt>
                <c:pt idx="1">
                  <c:v>OLIC</c:v>
                </c:pt>
                <c:pt idx="2">
                  <c:v>LMIC</c:v>
                </c:pt>
                <c:pt idx="3">
                  <c:v>UMIC</c:v>
                </c:pt>
              </c:strCache>
            </c:strRef>
          </c:cat>
          <c:val>
            <c:numRef>
              <c:f>'Cur Allocation PPEP'!$C$2:$C$5</c:f>
              <c:numCache>
                <c:formatCode>0</c:formatCode>
                <c:ptCount val="4"/>
                <c:pt idx="0">
                  <c:v>5.4069226277382638</c:v>
                </c:pt>
                <c:pt idx="1">
                  <c:v>6.4813628916256087</c:v>
                </c:pt>
                <c:pt idx="2">
                  <c:v>10.78197520428577</c:v>
                </c:pt>
                <c:pt idx="3">
                  <c:v>13.351124973982355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812088"/>
        <c:axId val="252809344"/>
      </c:barChart>
      <c:catAx>
        <c:axId val="25281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809344"/>
        <c:crosses val="autoZero"/>
        <c:auto val="1"/>
        <c:lblAlgn val="ctr"/>
        <c:lblOffset val="100"/>
        <c:noMultiLvlLbl val="0"/>
      </c:catAx>
      <c:valAx>
        <c:axId val="2528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$ pa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81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ODA and CPA in 2012 (Total ODA $127 bn)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5.75473506376558E-3"/>
                  <c:y val="2.404433312721235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975724832809441E-3"/>
                  <c:y val="6.737100611716262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408381546107383E-2"/>
                  <c:y val="2.138912103312920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066812226897287E-3"/>
                  <c:y val="1.48422859457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995665206606784"/>
                  <c:y val="-0.1266459621655114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'CPA &amp; ODA'!$A$3:$A$8</c:f>
              <c:strCache>
                <c:ptCount val="6"/>
                <c:pt idx="0">
                  <c:v>Other non CPA balancing item </c:v>
                </c:pt>
                <c:pt idx="1">
                  <c:v>Humanitarian, Food &amp; Debt relief</c:v>
                </c:pt>
                <c:pt idx="2">
                  <c:v>Aid administration costs </c:v>
                </c:pt>
                <c:pt idx="3">
                  <c:v>Refugees/students/core NGOs</c:v>
                </c:pt>
                <c:pt idx="4">
                  <c:v>Other CPA - small &amp; low poverty countries, regional aid </c:v>
                </c:pt>
                <c:pt idx="5">
                  <c:v>CPA - 89 countries in ODI study</c:v>
                </c:pt>
              </c:strCache>
            </c:strRef>
          </c:cat>
          <c:val>
            <c:numRef>
              <c:f>'CPA &amp; ODA'!$B$3:$B$8</c:f>
              <c:numCache>
                <c:formatCode>0.0</c:formatCode>
                <c:ptCount val="6"/>
                <c:pt idx="0">
                  <c:v>3.1745999999999981</c:v>
                </c:pt>
                <c:pt idx="1">
                  <c:v>14.375000000000002</c:v>
                </c:pt>
                <c:pt idx="2">
                  <c:v>8.8504000000000005</c:v>
                </c:pt>
                <c:pt idx="3" formatCode="General">
                  <c:v>8.6</c:v>
                </c:pt>
                <c:pt idx="4" formatCode="General">
                  <c:v>13</c:v>
                </c:pt>
                <c:pt idx="5" formatCode="General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Cost</a:t>
            </a:r>
            <a:r>
              <a:rPr lang="en-GB" baseline="0"/>
              <a:t> of delivering of poverty; health and education SDGs in LICs and LMICs 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294088987379601E-2"/>
          <c:y val="0.2269519291558649"/>
          <c:w val="0.89573784714036497"/>
          <c:h val="0.43926079754073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SDGs pp '!$B$1</c:f>
              <c:strCache>
                <c:ptCount val="1"/>
                <c:pt idx="0">
                  <c:v>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SDGs pp '!$A$2:$A$71</c:f>
              <c:strCache>
                <c:ptCount val="70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</c:strCache>
            </c:strRef>
          </c:cat>
          <c:val>
            <c:numRef>
              <c:f>' SDGs pp '!$B$2:$B$71</c:f>
              <c:numCache>
                <c:formatCode>0</c:formatCode>
                <c:ptCount val="70"/>
                <c:pt idx="0">
                  <c:v>72.881375000000006</c:v>
                </c:pt>
                <c:pt idx="1">
                  <c:v>97.784255683501272</c:v>
                </c:pt>
                <c:pt idx="2">
                  <c:v>54.743874363647734</c:v>
                </c:pt>
                <c:pt idx="3">
                  <c:v>141.60772903304439</c:v>
                </c:pt>
                <c:pt idx="4">
                  <c:v>141.14550270677788</c:v>
                </c:pt>
                <c:pt idx="5">
                  <c:v>101.27608639790439</c:v>
                </c:pt>
                <c:pt idx="6">
                  <c:v>41.649106214107015</c:v>
                </c:pt>
                <c:pt idx="7">
                  <c:v>64.033687296709843</c:v>
                </c:pt>
                <c:pt idx="8">
                  <c:v>32.949028467000311</c:v>
                </c:pt>
                <c:pt idx="9">
                  <c:v>23.471900724586561</c:v>
                </c:pt>
                <c:pt idx="10">
                  <c:v>48.908836465215117</c:v>
                </c:pt>
                <c:pt idx="11">
                  <c:v>33.732166896628158</c:v>
                </c:pt>
                <c:pt idx="12">
                  <c:v>37.975102948960654</c:v>
                </c:pt>
                <c:pt idx="13">
                  <c:v>56.334901699986524</c:v>
                </c:pt>
                <c:pt idx="14">
                  <c:v>72.684019070740874</c:v>
                </c:pt>
                <c:pt idx="15">
                  <c:v>48.908836465215124</c:v>
                </c:pt>
                <c:pt idx="16">
                  <c:v>107.85942346858796</c:v>
                </c:pt>
                <c:pt idx="17">
                  <c:v>68.465222171388007</c:v>
                </c:pt>
                <c:pt idx="18">
                  <c:v>38.828768399277372</c:v>
                </c:pt>
                <c:pt idx="19">
                  <c:v>48.399924224154105</c:v>
                </c:pt>
                <c:pt idx="20">
                  <c:v>50.179858302143238</c:v>
                </c:pt>
                <c:pt idx="21">
                  <c:v>54.191026037138819</c:v>
                </c:pt>
                <c:pt idx="22">
                  <c:v>46.953499317627411</c:v>
                </c:pt>
                <c:pt idx="23">
                  <c:v>10.695642785043571</c:v>
                </c:pt>
                <c:pt idx="24">
                  <c:v>64.873227882203409</c:v>
                </c:pt>
                <c:pt idx="25">
                  <c:v>88.487773053305602</c:v>
                </c:pt>
                <c:pt idx="26">
                  <c:v>45.656178314082133</c:v>
                </c:pt>
                <c:pt idx="27">
                  <c:v>28.87935751096785</c:v>
                </c:pt>
                <c:pt idx="28">
                  <c:v>47.859472696462518</c:v>
                </c:pt>
                <c:pt idx="29">
                  <c:v>3.5250993674899207</c:v>
                </c:pt>
                <c:pt idx="30">
                  <c:v>2.3470611668471806</c:v>
                </c:pt>
                <c:pt idx="31">
                  <c:v>53.439505372188826</c:v>
                </c:pt>
                <c:pt idx="32">
                  <c:v>16.048211965148713</c:v>
                </c:pt>
                <c:pt idx="33">
                  <c:v>20.268899101944978</c:v>
                </c:pt>
                <c:pt idx="34">
                  <c:v>41.613266655687426</c:v>
                </c:pt>
                <c:pt idx="35">
                  <c:v>63.591922963143993</c:v>
                </c:pt>
                <c:pt idx="36">
                  <c:v>13.200787228540001</c:v>
                </c:pt>
                <c:pt idx="37">
                  <c:v>2.2019710788514866</c:v>
                </c:pt>
                <c:pt idx="38">
                  <c:v>4.6410957109981608</c:v>
                </c:pt>
                <c:pt idx="39">
                  <c:v>3.7073539108395588</c:v>
                </c:pt>
                <c:pt idx="40">
                  <c:v>45.154474110779624</c:v>
                </c:pt>
                <c:pt idx="41">
                  <c:v>3.5201657516318314</c:v>
                </c:pt>
                <c:pt idx="42">
                  <c:v>12.64086798150883</c:v>
                </c:pt>
                <c:pt idx="43">
                  <c:v>88.402867841557708</c:v>
                </c:pt>
                <c:pt idx="44">
                  <c:v>116.69253291157365</c:v>
                </c:pt>
                <c:pt idx="45">
                  <c:v>17.053009621502117</c:v>
                </c:pt>
                <c:pt idx="46">
                  <c:v>1.130109852280923</c:v>
                </c:pt>
                <c:pt idx="47">
                  <c:v>0.61263894954859333</c:v>
                </c:pt>
                <c:pt idx="48">
                  <c:v>20.134827514011725</c:v>
                </c:pt>
                <c:pt idx="49">
                  <c:v>9.2651625771966053</c:v>
                </c:pt>
                <c:pt idx="50">
                  <c:v>56.807145641697289</c:v>
                </c:pt>
                <c:pt idx="51">
                  <c:v>26.186240220451232</c:v>
                </c:pt>
                <c:pt idx="52">
                  <c:v>9.5859669758396606</c:v>
                </c:pt>
                <c:pt idx="53">
                  <c:v>40.526921482037004</c:v>
                </c:pt>
                <c:pt idx="54">
                  <c:v>50.735285383184369</c:v>
                </c:pt>
                <c:pt idx="55">
                  <c:v>2.0079228608153521</c:v>
                </c:pt>
                <c:pt idx="56">
                  <c:v>61.502438056862545</c:v>
                </c:pt>
                <c:pt idx="57">
                  <c:v>0.56778840220376503</c:v>
                </c:pt>
                <c:pt idx="58">
                  <c:v>1.4148580984447749</c:v>
                </c:pt>
                <c:pt idx="59">
                  <c:v>10.287069972995919</c:v>
                </c:pt>
                <c:pt idx="60">
                  <c:v>16.217713108014731</c:v>
                </c:pt>
                <c:pt idx="61">
                  <c:v>14.419864534223851</c:v>
                </c:pt>
                <c:pt idx="62">
                  <c:v>6.608151368060847</c:v>
                </c:pt>
                <c:pt idx="63">
                  <c:v>31.333245052629717</c:v>
                </c:pt>
                <c:pt idx="64">
                  <c:v>2.3364616215126723</c:v>
                </c:pt>
                <c:pt idx="65">
                  <c:v>32.202772308420549</c:v>
                </c:pt>
                <c:pt idx="66">
                  <c:v>0.9737965430700144</c:v>
                </c:pt>
                <c:pt idx="67">
                  <c:v>34.601694445035321</c:v>
                </c:pt>
                <c:pt idx="68">
                  <c:v>2.4202176431922671</c:v>
                </c:pt>
                <c:pt idx="69">
                  <c:v>1.5232264993914297</c:v>
                </c:pt>
              </c:numCache>
            </c:numRef>
          </c:val>
        </c:ser>
        <c:ser>
          <c:idx val="1"/>
          <c:order val="1"/>
          <c:tx>
            <c:strRef>
              <c:f>' SDGs pp '!$C$1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 SDGs pp '!$A$2:$A$71</c:f>
              <c:strCache>
                <c:ptCount val="70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</c:strCache>
            </c:strRef>
          </c:cat>
          <c:val>
            <c:numRef>
              <c:f>' SDGs pp '!$C$2:$C$71</c:f>
              <c:numCache>
                <c:formatCode>0</c:formatCode>
                <c:ptCount val="70"/>
                <c:pt idx="0">
                  <c:v>87.289999999999992</c:v>
                </c:pt>
                <c:pt idx="1">
                  <c:v>87.289999999999992</c:v>
                </c:pt>
                <c:pt idx="2">
                  <c:v>87.289999999999992</c:v>
                </c:pt>
                <c:pt idx="3">
                  <c:v>87.289999999999992</c:v>
                </c:pt>
                <c:pt idx="4">
                  <c:v>87.289999999999992</c:v>
                </c:pt>
                <c:pt idx="5">
                  <c:v>87.289999999999992</c:v>
                </c:pt>
                <c:pt idx="6">
                  <c:v>87.289999999999992</c:v>
                </c:pt>
                <c:pt idx="7">
                  <c:v>87.289999999999992</c:v>
                </c:pt>
                <c:pt idx="8">
                  <c:v>87.289999999999992</c:v>
                </c:pt>
                <c:pt idx="9">
                  <c:v>87.289999999999992</c:v>
                </c:pt>
                <c:pt idx="10">
                  <c:v>87.289999999999992</c:v>
                </c:pt>
                <c:pt idx="11">
                  <c:v>87.289999999999992</c:v>
                </c:pt>
                <c:pt idx="12">
                  <c:v>87.289999999999992</c:v>
                </c:pt>
                <c:pt idx="13">
                  <c:v>87.289999999999992</c:v>
                </c:pt>
                <c:pt idx="14">
                  <c:v>87.289999999999992</c:v>
                </c:pt>
                <c:pt idx="15">
                  <c:v>87.289999999999992</c:v>
                </c:pt>
                <c:pt idx="16">
                  <c:v>87.289999999999992</c:v>
                </c:pt>
                <c:pt idx="17">
                  <c:v>87.289999999999992</c:v>
                </c:pt>
                <c:pt idx="18">
                  <c:v>87.289999999999992</c:v>
                </c:pt>
                <c:pt idx="19">
                  <c:v>87.289999999999992</c:v>
                </c:pt>
                <c:pt idx="20">
                  <c:v>87.289999999999992</c:v>
                </c:pt>
                <c:pt idx="21">
                  <c:v>87.289999999999992</c:v>
                </c:pt>
                <c:pt idx="22">
                  <c:v>87.289999999999992</c:v>
                </c:pt>
                <c:pt idx="23">
                  <c:v>87.289999999999992</c:v>
                </c:pt>
                <c:pt idx="24">
                  <c:v>87.289999999999992</c:v>
                </c:pt>
                <c:pt idx="25">
                  <c:v>87.289999999999992</c:v>
                </c:pt>
                <c:pt idx="26">
                  <c:v>87.289999999999992</c:v>
                </c:pt>
                <c:pt idx="27">
                  <c:v>87.289999999999992</c:v>
                </c:pt>
                <c:pt idx="28">
                  <c:v>87.289999999999992</c:v>
                </c:pt>
                <c:pt idx="29">
                  <c:v>87.289999999999992</c:v>
                </c:pt>
                <c:pt idx="30">
                  <c:v>87.289999999999992</c:v>
                </c:pt>
                <c:pt idx="31">
                  <c:v>87.289999999999992</c:v>
                </c:pt>
                <c:pt idx="32">
                  <c:v>87.289999999999992</c:v>
                </c:pt>
                <c:pt idx="33">
                  <c:v>87.289999999999992</c:v>
                </c:pt>
                <c:pt idx="34">
                  <c:v>87.289999999999992</c:v>
                </c:pt>
                <c:pt idx="35">
                  <c:v>87.289999999999992</c:v>
                </c:pt>
                <c:pt idx="36">
                  <c:v>87.289999999999992</c:v>
                </c:pt>
                <c:pt idx="37">
                  <c:v>87.289999999999992</c:v>
                </c:pt>
                <c:pt idx="38">
                  <c:v>87.289999999999992</c:v>
                </c:pt>
                <c:pt idx="39">
                  <c:v>87.289999999999992</c:v>
                </c:pt>
                <c:pt idx="40">
                  <c:v>87.289999999999992</c:v>
                </c:pt>
                <c:pt idx="41">
                  <c:v>87.289999999999992</c:v>
                </c:pt>
                <c:pt idx="42">
                  <c:v>87.289999999999992</c:v>
                </c:pt>
                <c:pt idx="43">
                  <c:v>87.289999999999992</c:v>
                </c:pt>
                <c:pt idx="44">
                  <c:v>87.289999999999992</c:v>
                </c:pt>
                <c:pt idx="45">
                  <c:v>87.289999999999992</c:v>
                </c:pt>
                <c:pt idx="46">
                  <c:v>87.289999999999992</c:v>
                </c:pt>
                <c:pt idx="47">
                  <c:v>87.289999999999992</c:v>
                </c:pt>
                <c:pt idx="48">
                  <c:v>88</c:v>
                </c:pt>
                <c:pt idx="49">
                  <c:v>89</c:v>
                </c:pt>
                <c:pt idx="50">
                  <c:v>100.5</c:v>
                </c:pt>
                <c:pt idx="51">
                  <c:v>109</c:v>
                </c:pt>
                <c:pt idx="52">
                  <c:v>127.5</c:v>
                </c:pt>
                <c:pt idx="53">
                  <c:v>133</c:v>
                </c:pt>
                <c:pt idx="54">
                  <c:v>135.5</c:v>
                </c:pt>
                <c:pt idx="55">
                  <c:v>151.5</c:v>
                </c:pt>
                <c:pt idx="56">
                  <c:v>154</c:v>
                </c:pt>
                <c:pt idx="57">
                  <c:v>158</c:v>
                </c:pt>
                <c:pt idx="58">
                  <c:v>158.5</c:v>
                </c:pt>
                <c:pt idx="59">
                  <c:v>163.5</c:v>
                </c:pt>
                <c:pt idx="60">
                  <c:v>167</c:v>
                </c:pt>
                <c:pt idx="61">
                  <c:v>178.5</c:v>
                </c:pt>
                <c:pt idx="62">
                  <c:v>179</c:v>
                </c:pt>
                <c:pt idx="63">
                  <c:v>179</c:v>
                </c:pt>
                <c:pt idx="64">
                  <c:v>186</c:v>
                </c:pt>
                <c:pt idx="65">
                  <c:v>188.5</c:v>
                </c:pt>
                <c:pt idx="66">
                  <c:v>189.5</c:v>
                </c:pt>
                <c:pt idx="67">
                  <c:v>194.5</c:v>
                </c:pt>
                <c:pt idx="68">
                  <c:v>202</c:v>
                </c:pt>
                <c:pt idx="69">
                  <c:v>218</c:v>
                </c:pt>
              </c:numCache>
            </c:numRef>
          </c:val>
        </c:ser>
        <c:ser>
          <c:idx val="2"/>
          <c:order val="2"/>
          <c:tx>
            <c:strRef>
              <c:f>' SDGs pp '!$D$1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 SDGs pp '!$A$2:$A$71</c:f>
              <c:strCache>
                <c:ptCount val="70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</c:strCache>
            </c:strRef>
          </c:cat>
          <c:val>
            <c:numRef>
              <c:f>' SDGs pp '!$D$2:$D$71</c:f>
              <c:numCache>
                <c:formatCode>0</c:formatCode>
                <c:ptCount val="70"/>
                <c:pt idx="0">
                  <c:v>23.390655457844073</c:v>
                </c:pt>
                <c:pt idx="1">
                  <c:v>32.06384937759772</c:v>
                </c:pt>
                <c:pt idx="2">
                  <c:v>35.475723314888832</c:v>
                </c:pt>
                <c:pt idx="3">
                  <c:v>21.137168812881939</c:v>
                </c:pt>
                <c:pt idx="4">
                  <c:v>24.31516471624705</c:v>
                </c:pt>
                <c:pt idx="5">
                  <c:v>37.133078120844999</c:v>
                </c:pt>
                <c:pt idx="6">
                  <c:v>48.319862659241856</c:v>
                </c:pt>
                <c:pt idx="7">
                  <c:v>40.797477184525377</c:v>
                </c:pt>
                <c:pt idx="8">
                  <c:v>26.285389931719973</c:v>
                </c:pt>
                <c:pt idx="9">
                  <c:v>33.053436305385738</c:v>
                </c:pt>
                <c:pt idx="10">
                  <c:v>26.112869663304203</c:v>
                </c:pt>
                <c:pt idx="11">
                  <c:v>37.317868420976126</c:v>
                </c:pt>
                <c:pt idx="12">
                  <c:v>47.362386717116237</c:v>
                </c:pt>
                <c:pt idx="13">
                  <c:v>31.57101451407846</c:v>
                </c:pt>
                <c:pt idx="14">
                  <c:v>46.625104930968099</c:v>
                </c:pt>
                <c:pt idx="15">
                  <c:v>34.731605897938095</c:v>
                </c:pt>
                <c:pt idx="16">
                  <c:v>51.661129918081187</c:v>
                </c:pt>
                <c:pt idx="17">
                  <c:v>58.075129504563691</c:v>
                </c:pt>
                <c:pt idx="18">
                  <c:v>54.984530321994178</c:v>
                </c:pt>
                <c:pt idx="19">
                  <c:v>62.322239216558195</c:v>
                </c:pt>
                <c:pt idx="20">
                  <c:v>56.743229309927408</c:v>
                </c:pt>
                <c:pt idx="21">
                  <c:v>65.838331413875991</c:v>
                </c:pt>
                <c:pt idx="22">
                  <c:v>30.795488883637869</c:v>
                </c:pt>
                <c:pt idx="23">
                  <c:v>33.234767860177016</c:v>
                </c:pt>
                <c:pt idx="24">
                  <c:v>56.731916083576905</c:v>
                </c:pt>
                <c:pt idx="25">
                  <c:v>42.371472049059726</c:v>
                </c:pt>
                <c:pt idx="26">
                  <c:v>39.703727664601324</c:v>
                </c:pt>
                <c:pt idx="27">
                  <c:v>27.623586729067483</c:v>
                </c:pt>
                <c:pt idx="28">
                  <c:v>68.585450923843666</c:v>
                </c:pt>
                <c:pt idx="29">
                  <c:v>32.284458254159524</c:v>
                </c:pt>
                <c:pt idx="30">
                  <c:v>88.277339549242242</c:v>
                </c:pt>
                <c:pt idx="31">
                  <c:v>74.493468265748533</c:v>
                </c:pt>
                <c:pt idx="32">
                  <c:v>16.949377437764145</c:v>
                </c:pt>
                <c:pt idx="33">
                  <c:v>65.811453836248774</c:v>
                </c:pt>
                <c:pt idx="34">
                  <c:v>80.365293852965678</c:v>
                </c:pt>
                <c:pt idx="35">
                  <c:v>78.736246373153065</c:v>
                </c:pt>
                <c:pt idx="36">
                  <c:v>73.074036266123485</c:v>
                </c:pt>
                <c:pt idx="37">
                  <c:v>62.235095566418018</c:v>
                </c:pt>
                <c:pt idx="38">
                  <c:v>73.371532298624246</c:v>
                </c:pt>
                <c:pt idx="39">
                  <c:v>90.461349406341483</c:v>
                </c:pt>
                <c:pt idx="40">
                  <c:v>99.969691759631715</c:v>
                </c:pt>
                <c:pt idx="41">
                  <c:v>41.106355837216718</c:v>
                </c:pt>
                <c:pt idx="42">
                  <c:v>65.412078320712411</c:v>
                </c:pt>
                <c:pt idx="43">
                  <c:v>93.08803095841742</c:v>
                </c:pt>
                <c:pt idx="44">
                  <c:v>104.9566368412799</c:v>
                </c:pt>
                <c:pt idx="45">
                  <c:v>37.906816088959481</c:v>
                </c:pt>
                <c:pt idx="46">
                  <c:v>106.51217947077831</c:v>
                </c:pt>
                <c:pt idx="47">
                  <c:v>129.24046325718174</c:v>
                </c:pt>
                <c:pt idx="48">
                  <c:v>118.24717593845816</c:v>
                </c:pt>
                <c:pt idx="49">
                  <c:v>70.473067862828785</c:v>
                </c:pt>
                <c:pt idx="50">
                  <c:v>148.63438837676807</c:v>
                </c:pt>
                <c:pt idx="51">
                  <c:v>107.02110198655275</c:v>
                </c:pt>
                <c:pt idx="52">
                  <c:v>144.43554873833236</c:v>
                </c:pt>
                <c:pt idx="53">
                  <c:v>187.54646456401267</c:v>
                </c:pt>
                <c:pt idx="54">
                  <c:v>123.36056466889367</c:v>
                </c:pt>
                <c:pt idx="55">
                  <c:v>141.95971206223828</c:v>
                </c:pt>
                <c:pt idx="56">
                  <c:v>242.39810633364621</c:v>
                </c:pt>
                <c:pt idx="57">
                  <c:v>132.11119335966933</c:v>
                </c:pt>
                <c:pt idx="58">
                  <c:v>78.94462052139319</c:v>
                </c:pt>
                <c:pt idx="59">
                  <c:v>103.76434317710083</c:v>
                </c:pt>
                <c:pt idx="60">
                  <c:v>166.88653833813615</c:v>
                </c:pt>
                <c:pt idx="61">
                  <c:v>137.17326697190595</c:v>
                </c:pt>
                <c:pt idx="62">
                  <c:v>99.554603837412785</c:v>
                </c:pt>
                <c:pt idx="63">
                  <c:v>142.3720043705392</c:v>
                </c:pt>
                <c:pt idx="64">
                  <c:v>132.26315675549876</c:v>
                </c:pt>
                <c:pt idx="65">
                  <c:v>174.39709493342329</c:v>
                </c:pt>
                <c:pt idx="66">
                  <c:v>93.526754209989349</c:v>
                </c:pt>
                <c:pt idx="67">
                  <c:v>233.39999999999998</c:v>
                </c:pt>
                <c:pt idx="68">
                  <c:v>139.92601832614105</c:v>
                </c:pt>
                <c:pt idx="69">
                  <c:v>261.59999999999997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52811696"/>
        <c:axId val="252810128"/>
      </c:barChart>
      <c:catAx>
        <c:axId val="25281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810128"/>
        <c:crosses val="autoZero"/>
        <c:auto val="1"/>
        <c:lblAlgn val="ctr"/>
        <c:lblOffset val="100"/>
        <c:tickLblSkip val="1"/>
        <c:noMultiLvlLbl val="0"/>
      </c:catAx>
      <c:valAx>
        <c:axId val="252810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</a:t>
                </a:r>
                <a:r>
                  <a:rPr lang="en-GB" baseline="0"/>
                  <a:t> 2013 per person 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81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Revenue</a:t>
            </a:r>
            <a:r>
              <a:rPr lang="en-GB" baseline="0"/>
              <a:t> per person in LICs &amp; LMICs</a:t>
            </a:r>
          </a:p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 ($ pa)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100476212928516E-2"/>
          <c:y val="0.2269519291558649"/>
          <c:w val="0.89573784714036497"/>
          <c:h val="0.43926079754073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'revenue pp '!$B$1</c:f>
              <c:strCache>
                <c:ptCount val="1"/>
                <c:pt idx="0">
                  <c:v>revenue per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'revenue pp '!$A$2:$A$71</c:f>
              <c:strCache>
                <c:ptCount val="70"/>
                <c:pt idx="0">
                  <c:v>Somalia</c:v>
                </c:pt>
                <c:pt idx="1">
                  <c:v>Malawi</c:v>
                </c:pt>
                <c:pt idx="2">
                  <c:v>Burundi</c:v>
                </c:pt>
                <c:pt idx="3">
                  <c:v>Central African Republic</c:v>
                </c:pt>
                <c:pt idx="4">
                  <c:v>Congo DRC</c:v>
                </c:pt>
                <c:pt idx="5">
                  <c:v>Liberia</c:v>
                </c:pt>
                <c:pt idx="6">
                  <c:v>Niger</c:v>
                </c:pt>
                <c:pt idx="7">
                  <c:v>Madagascar</c:v>
                </c:pt>
                <c:pt idx="8">
                  <c:v>Guinea</c:v>
                </c:pt>
                <c:pt idx="9">
                  <c:v>Ethiopia</c:v>
                </c:pt>
                <c:pt idx="10">
                  <c:v>Eritrea</c:v>
                </c:pt>
                <c:pt idx="11">
                  <c:v>Gambia</c:v>
                </c:pt>
                <c:pt idx="12">
                  <c:v>Uganda</c:v>
                </c:pt>
                <c:pt idx="13">
                  <c:v>Guinea-Bissau</c:v>
                </c:pt>
                <c:pt idx="14">
                  <c:v>Togo</c:v>
                </c:pt>
                <c:pt idx="15">
                  <c:v>North Korea</c:v>
                </c:pt>
                <c:pt idx="16">
                  <c:v>Mozambique</c:v>
                </c:pt>
                <c:pt idx="17">
                  <c:v>Rwanda</c:v>
                </c:pt>
                <c:pt idx="18">
                  <c:v>Tanzania</c:v>
                </c:pt>
                <c:pt idx="19">
                  <c:v>Burkina Faso</c:v>
                </c:pt>
                <c:pt idx="20">
                  <c:v>Mali</c:v>
                </c:pt>
                <c:pt idx="21">
                  <c:v>Sierra Leone</c:v>
                </c:pt>
                <c:pt idx="22">
                  <c:v>Afghanistan</c:v>
                </c:pt>
                <c:pt idx="23">
                  <c:v>Nepal</c:v>
                </c:pt>
                <c:pt idx="24">
                  <c:v>Benin</c:v>
                </c:pt>
                <c:pt idx="25">
                  <c:v>Haiti</c:v>
                </c:pt>
                <c:pt idx="26">
                  <c:v>Zimbabwe</c:v>
                </c:pt>
                <c:pt idx="27">
                  <c:v>Bangladesh</c:v>
                </c:pt>
                <c:pt idx="28">
                  <c:v>Kenya</c:v>
                </c:pt>
                <c:pt idx="29">
                  <c:v>Cambodia</c:v>
                </c:pt>
                <c:pt idx="30">
                  <c:v>Tajikistan</c:v>
                </c:pt>
                <c:pt idx="31">
                  <c:v>Chad</c:v>
                </c:pt>
                <c:pt idx="32">
                  <c:v>Myanmar</c:v>
                </c:pt>
                <c:pt idx="33">
                  <c:v>Mauritania</c:v>
                </c:pt>
                <c:pt idx="34">
                  <c:v>Senegal</c:v>
                </c:pt>
                <c:pt idx="35">
                  <c:v>South Sudan</c:v>
                </c:pt>
                <c:pt idx="36">
                  <c:v>Sudan</c:v>
                </c:pt>
                <c:pt idx="37">
                  <c:v>Kyrgyz Republic</c:v>
                </c:pt>
                <c:pt idx="38">
                  <c:v>Cameroon</c:v>
                </c:pt>
                <c:pt idx="39">
                  <c:v>Yemen, Rep.</c:v>
                </c:pt>
                <c:pt idx="40">
                  <c:v>Côte d'Ivoire</c:v>
                </c:pt>
                <c:pt idx="41">
                  <c:v>Pakistan</c:v>
                </c:pt>
                <c:pt idx="42">
                  <c:v>Lao PDR</c:v>
                </c:pt>
                <c:pt idx="43">
                  <c:v>Zambia</c:v>
                </c:pt>
                <c:pt idx="44">
                  <c:v>Lesotho</c:v>
                </c:pt>
                <c:pt idx="45">
                  <c:v>India</c:v>
                </c:pt>
                <c:pt idx="46">
                  <c:v>Vietnam</c:v>
                </c:pt>
                <c:pt idx="47">
                  <c:v>Syria</c:v>
                </c:pt>
                <c:pt idx="48">
                  <c:v>Ghana</c:v>
                </c:pt>
                <c:pt idx="49">
                  <c:v>Nicaragua</c:v>
                </c:pt>
                <c:pt idx="50">
                  <c:v>Papua New Guinea</c:v>
                </c:pt>
                <c:pt idx="51">
                  <c:v>Honduras</c:v>
                </c:pt>
                <c:pt idx="52">
                  <c:v>Bolivia</c:v>
                </c:pt>
                <c:pt idx="53">
                  <c:v>Congo, Rep.</c:v>
                </c:pt>
                <c:pt idx="54">
                  <c:v>Nigeria</c:v>
                </c:pt>
                <c:pt idx="55">
                  <c:v>Morocco</c:v>
                </c:pt>
                <c:pt idx="56">
                  <c:v>Swaziland</c:v>
                </c:pt>
                <c:pt idx="57">
                  <c:v>Egypt</c:v>
                </c:pt>
                <c:pt idx="58">
                  <c:v>Sri Lanka</c:v>
                </c:pt>
                <c:pt idx="59">
                  <c:v>Philippines</c:v>
                </c:pt>
                <c:pt idx="60">
                  <c:v>Guatemala</c:v>
                </c:pt>
                <c:pt idx="61">
                  <c:v>Georgia</c:v>
                </c:pt>
                <c:pt idx="62">
                  <c:v>Indonesia</c:v>
                </c:pt>
                <c:pt idx="63">
                  <c:v>Timor-Leste</c:v>
                </c:pt>
                <c:pt idx="64">
                  <c:v>El Salvador</c:v>
                </c:pt>
                <c:pt idx="65">
                  <c:v>Mongolia</c:v>
                </c:pt>
                <c:pt idx="66">
                  <c:v>Armenia</c:v>
                </c:pt>
                <c:pt idx="67">
                  <c:v>Kosovo</c:v>
                </c:pt>
                <c:pt idx="68">
                  <c:v>Paraguay</c:v>
                </c:pt>
                <c:pt idx="69">
                  <c:v>Tunisia</c:v>
                </c:pt>
              </c:strCache>
            </c:strRef>
          </c:cat>
          <c:val>
            <c:numRef>
              <c:f>'revenue pp '!$B$2:$B$71</c:f>
              <c:numCache>
                <c:formatCode>_-* #,##0_-;\-* #,##0_-;_-* "-"??_-;_-@_-</c:formatCode>
                <c:ptCount val="70"/>
                <c:pt idx="0">
                  <c:v>19.055635118125405</c:v>
                </c:pt>
                <c:pt idx="1">
                  <c:v>66.150000000000006</c:v>
                </c:pt>
                <c:pt idx="2">
                  <c:v>43.12</c:v>
                </c:pt>
                <c:pt idx="3">
                  <c:v>35.840000000000003</c:v>
                </c:pt>
                <c:pt idx="4">
                  <c:v>75.425554088793163</c:v>
                </c:pt>
                <c:pt idx="5">
                  <c:v>107.83</c:v>
                </c:pt>
                <c:pt idx="6">
                  <c:v>59.040000000000006</c:v>
                </c:pt>
                <c:pt idx="7">
                  <c:v>48.320397459668399</c:v>
                </c:pt>
                <c:pt idx="8">
                  <c:v>76.820000000000007</c:v>
                </c:pt>
                <c:pt idx="9">
                  <c:v>68.149999999999991</c:v>
                </c:pt>
                <c:pt idx="10">
                  <c:v>108.77999999999999</c:v>
                </c:pt>
                <c:pt idx="11">
                  <c:v>75.48</c:v>
                </c:pt>
                <c:pt idx="12">
                  <c:v>67.436708602231974</c:v>
                </c:pt>
                <c:pt idx="13">
                  <c:v>59.8</c:v>
                </c:pt>
                <c:pt idx="14">
                  <c:v>98.510941347235629</c:v>
                </c:pt>
                <c:pt idx="15">
                  <c:v>98.406216710824623</c:v>
                </c:pt>
                <c:pt idx="16">
                  <c:v>140.47953923238779</c:v>
                </c:pt>
                <c:pt idx="17">
                  <c:v>92.957553628480142</c:v>
                </c:pt>
                <c:pt idx="18">
                  <c:v>109.12747851845074</c:v>
                </c:pt>
                <c:pt idx="19">
                  <c:v>122.20543174260496</c:v>
                </c:pt>
                <c:pt idx="20">
                  <c:v>111.20711895767133</c:v>
                </c:pt>
                <c:pt idx="21">
                  <c:v>78.2</c:v>
                </c:pt>
                <c:pt idx="22">
                  <c:v>77.7</c:v>
                </c:pt>
                <c:pt idx="23">
                  <c:v>116.74269906451985</c:v>
                </c:pt>
                <c:pt idx="24">
                  <c:v>134.34002679994029</c:v>
                </c:pt>
                <c:pt idx="25">
                  <c:v>106.11</c:v>
                </c:pt>
                <c:pt idx="26">
                  <c:v>292.74</c:v>
                </c:pt>
                <c:pt idx="27">
                  <c:v>112.5</c:v>
                </c:pt>
                <c:pt idx="28">
                  <c:v>204.61343063109274</c:v>
                </c:pt>
                <c:pt idx="29">
                  <c:v>125.01099906848107</c:v>
                </c:pt>
                <c:pt idx="30">
                  <c:v>223.74</c:v>
                </c:pt>
                <c:pt idx="31">
                  <c:v>236.68410041841003</c:v>
                </c:pt>
                <c:pt idx="32">
                  <c:v>126.44499999999999</c:v>
                </c:pt>
                <c:pt idx="33">
                  <c:v>261.82</c:v>
                </c:pt>
                <c:pt idx="34">
                  <c:v>215.91891782965152</c:v>
                </c:pt>
                <c:pt idx="35">
                  <c:v>210.56</c:v>
                </c:pt>
                <c:pt idx="36">
                  <c:v>192.1</c:v>
                </c:pt>
                <c:pt idx="37">
                  <c:v>277.86294114426147</c:v>
                </c:pt>
                <c:pt idx="38">
                  <c:v>228.6</c:v>
                </c:pt>
                <c:pt idx="39">
                  <c:v>327.18</c:v>
                </c:pt>
                <c:pt idx="40">
                  <c:v>245.84831428571428</c:v>
                </c:pt>
                <c:pt idx="41">
                  <c:v>174.24434750485071</c:v>
                </c:pt>
                <c:pt idx="42">
                  <c:v>241.6012843350818</c:v>
                </c:pt>
                <c:pt idx="43">
                  <c:v>312.27999999999997</c:v>
                </c:pt>
                <c:pt idx="44">
                  <c:v>677.35</c:v>
                </c:pt>
                <c:pt idx="45">
                  <c:v>306.15000000000003</c:v>
                </c:pt>
                <c:pt idx="46">
                  <c:v>496.51000000000005</c:v>
                </c:pt>
                <c:pt idx="47">
                  <c:v>349.4280154273344</c:v>
                </c:pt>
                <c:pt idx="48">
                  <c:v>340.94227125382207</c:v>
                </c:pt>
                <c:pt idx="49">
                  <c:v>347.99</c:v>
                </c:pt>
                <c:pt idx="50">
                  <c:v>613.04999999999995</c:v>
                </c:pt>
                <c:pt idx="51">
                  <c:v>460.98729049507796</c:v>
                </c:pt>
                <c:pt idx="52">
                  <c:v>844.05</c:v>
                </c:pt>
                <c:pt idx="53">
                  <c:v>1129.8238579407132</c:v>
                </c:pt>
                <c:pt idx="54">
                  <c:v>810.29000000000008</c:v>
                </c:pt>
                <c:pt idx="55">
                  <c:v>1079.4916468645529</c:v>
                </c:pt>
                <c:pt idx="56">
                  <c:v>773.08</c:v>
                </c:pt>
                <c:pt idx="57">
                  <c:v>680.78316220428746</c:v>
                </c:pt>
                <c:pt idx="58">
                  <c:v>439.46099695793851</c:v>
                </c:pt>
                <c:pt idx="59">
                  <c:v>472.53539893514915</c:v>
                </c:pt>
                <c:pt idx="60">
                  <c:v>383.09404602666172</c:v>
                </c:pt>
                <c:pt idx="61">
                  <c:v>918.88211622903395</c:v>
                </c:pt>
                <c:pt idx="62">
                  <c:v>565.64</c:v>
                </c:pt>
                <c:pt idx="63">
                  <c:v>2309.1</c:v>
                </c:pt>
                <c:pt idx="64">
                  <c:v>756.89371268592743</c:v>
                </c:pt>
                <c:pt idx="65">
                  <c:v>1150.1912844368228</c:v>
                </c:pt>
                <c:pt idx="66">
                  <c:v>913.34478096614043</c:v>
                </c:pt>
                <c:pt idx="67">
                  <c:v>1015.2900000000001</c:v>
                </c:pt>
                <c:pt idx="68">
                  <c:v>912.25293761109731</c:v>
                </c:pt>
                <c:pt idx="69">
                  <c:v>1362.282487474879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0121864"/>
        <c:axId val="330123040"/>
      </c:barChart>
      <c:catAx>
        <c:axId val="330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23040"/>
        <c:crosses val="autoZero"/>
        <c:auto val="1"/>
        <c:lblAlgn val="ctr"/>
        <c:lblOffset val="100"/>
        <c:tickLblSkip val="1"/>
        <c:noMultiLvlLbl val="0"/>
      </c:catAx>
      <c:valAx>
        <c:axId val="33012304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2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460375</xdr:colOff>
      <xdr:row>2</xdr:row>
      <xdr:rowOff>66675</xdr:rowOff>
    </xdr:from>
    <xdr:to>
      <xdr:col>12</xdr:col>
      <xdr:colOff>155575</xdr:colOff>
      <xdr:row>17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0</xdr:row>
      <xdr:rowOff>179387</xdr:rowOff>
    </xdr:from>
    <xdr:to>
      <xdr:col>17</xdr:col>
      <xdr:colOff>323849</xdr:colOff>
      <xdr:row>22</xdr:row>
      <xdr:rowOff>60325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307975</xdr:colOff>
      <xdr:row>2</xdr:row>
      <xdr:rowOff>82549</xdr:rowOff>
    </xdr:from>
    <xdr:to>
      <xdr:col>13</xdr:col>
      <xdr:colOff>12701</xdr:colOff>
      <xdr:row>22</xdr:row>
      <xdr:rowOff>79374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593725</xdr:colOff>
      <xdr:row>0</xdr:row>
      <xdr:rowOff>171449</xdr:rowOff>
    </xdr:from>
    <xdr:to>
      <xdr:col>13</xdr:col>
      <xdr:colOff>152400</xdr:colOff>
      <xdr:row>17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593725</xdr:colOff>
      <xdr:row>0</xdr:row>
      <xdr:rowOff>171449</xdr:rowOff>
    </xdr:from>
    <xdr:to>
      <xdr:col>13</xdr:col>
      <xdr:colOff>152400</xdr:colOff>
      <xdr:row>17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301625</xdr:colOff>
      <xdr:row>2</xdr:row>
      <xdr:rowOff>73025</xdr:rowOff>
    </xdr:from>
    <xdr:to>
      <xdr:col>15</xdr:col>
      <xdr:colOff>384175</xdr:colOff>
      <xdr:row>23</xdr:row>
      <xdr:rowOff>60325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606424</xdr:colOff>
      <xdr:row>0</xdr:row>
      <xdr:rowOff>179387</xdr:rowOff>
    </xdr:from>
    <xdr:to>
      <xdr:col>18</xdr:col>
      <xdr:colOff>25399</xdr:colOff>
      <xdr:row>22</xdr:row>
      <xdr:rowOff>60325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301625</xdr:colOff>
      <xdr:row>2</xdr:row>
      <xdr:rowOff>98425</xdr:rowOff>
    </xdr:from>
    <xdr:to>
      <xdr:col>18</xdr:col>
      <xdr:colOff>330200</xdr:colOff>
      <xdr:row>23</xdr:row>
      <xdr:rowOff>163513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161925</xdr:rowOff>
    </xdr:from>
    <xdr:to>
      <xdr:col>17</xdr:col>
      <xdr:colOff>514350</xdr:colOff>
      <xdr:row>23</xdr:row>
      <xdr:rowOff>36513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415925</xdr:colOff>
      <xdr:row>1</xdr:row>
      <xdr:rowOff>133350</xdr:rowOff>
    </xdr:from>
    <xdr:to>
      <xdr:col>13</xdr:col>
      <xdr:colOff>111125</xdr:colOff>
      <xdr:row>15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</xdr:colOff>
      <xdr:row>1</xdr:row>
      <xdr:rowOff>28575</xdr:rowOff>
    </xdr:from>
    <xdr:to>
      <xdr:col>12</xdr:col>
      <xdr:colOff>349250</xdr:colOff>
      <xdr:row>15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</xdr:row>
      <xdr:rowOff>3175</xdr:rowOff>
    </xdr:from>
    <xdr:to>
      <xdr:col>11</xdr:col>
      <xdr:colOff>171450</xdr:colOff>
      <xdr:row>15</xdr:row>
      <xdr:rowOff>168275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187325</xdr:colOff>
      <xdr:row>0</xdr:row>
      <xdr:rowOff>0</xdr:rowOff>
    </xdr:from>
    <xdr:to>
      <xdr:col>15</xdr:col>
      <xdr:colOff>492125</xdr:colOff>
      <xdr:row>11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</xdr:colOff>
      <xdr:row>2</xdr:row>
      <xdr:rowOff>0</xdr:rowOff>
    </xdr:from>
    <xdr:to>
      <xdr:col>16</xdr:col>
      <xdr:colOff>50800</xdr:colOff>
      <xdr:row>23</xdr:row>
      <xdr:rowOff>71438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606424</xdr:colOff>
      <xdr:row>0</xdr:row>
      <xdr:rowOff>141287</xdr:rowOff>
    </xdr:from>
    <xdr:to>
      <xdr:col>18</xdr:col>
      <xdr:colOff>25399</xdr:colOff>
      <xdr:row>22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563218</xdr:colOff>
      <xdr:row>0</xdr:row>
      <xdr:rowOff>336827</xdr:rowOff>
    </xdr:from>
    <xdr:to>
      <xdr:col>15</xdr:col>
      <xdr:colOff>488673</xdr:colOff>
      <xdr:row>15</xdr:row>
      <xdr:rowOff>132523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</xdr:colOff>
      <xdr:row>1</xdr:row>
      <xdr:rowOff>22225</xdr:rowOff>
    </xdr:from>
    <xdr:to>
      <xdr:col>8</xdr:col>
      <xdr:colOff>254000</xdr:colOff>
      <xdr:row>16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1</xdr:row>
      <xdr:rowOff>22225</xdr:rowOff>
    </xdr:from>
    <xdr:to>
      <xdr:col>11</xdr:col>
      <xdr:colOff>254000</xdr:colOff>
      <xdr:row>16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558800</xdr:colOff>
      <xdr:row>1</xdr:row>
      <xdr:rowOff>22225</xdr:rowOff>
    </xdr:from>
    <xdr:to>
      <xdr:col>11</xdr:col>
      <xdr:colOff>254000</xdr:colOff>
      <xdr:row>16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</xdr:colOff>
      <xdr:row>0</xdr:row>
      <xdr:rowOff>844550</xdr:rowOff>
    </xdr:from>
    <xdr:to>
      <xdr:col>10</xdr:col>
      <xdr:colOff>495300</xdr:colOff>
      <xdr:row>11</xdr:row>
      <xdr:rowOff>31750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529004</xdr:colOff>
      <xdr:row>0</xdr:row>
      <xdr:rowOff>136280</xdr:rowOff>
    </xdr:from>
    <xdr:to>
      <xdr:col>10</xdr:col>
      <xdr:colOff>579803</xdr:colOff>
      <xdr:row>17</xdr:row>
      <xdr:rowOff>155330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138042</xdr:colOff>
      <xdr:row>0</xdr:row>
      <xdr:rowOff>176697</xdr:rowOff>
    </xdr:from>
    <xdr:to>
      <xdr:col>12</xdr:col>
      <xdr:colOff>369957</xdr:colOff>
      <xdr:row>17</xdr:row>
      <xdr:rowOff>176695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307974</xdr:colOff>
      <xdr:row>0</xdr:row>
      <xdr:rowOff>198437</xdr:rowOff>
    </xdr:from>
    <xdr:to>
      <xdr:col>15</xdr:col>
      <xdr:colOff>336549</xdr:colOff>
      <xdr:row>22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oy/Documents/CAPE/Finance%20Flagship/Background%20Paper%202/2015/5%20March%202015/5_March_2015_v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us/Dropbox/aid%20flagship/OECD%20spending%20by%20fun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pdated 0.7 Chart"/>
      <sheetName val="Costs Fraction"/>
      <sheetName val="0.7 ODA Chart"/>
      <sheetName val="0.7%Target"/>
      <sheetName val="kevin blog"/>
      <sheetName val="finance gap chart"/>
      <sheetName val="change aid total&amp;pp chart "/>
      <sheetName val="absorption chart "/>
      <sheetName val="current aid allocation chart "/>
      <sheetName val="Sachs chart"/>
      <sheetName val="aid reallocation chart"/>
      <sheetName val="aid reallocation chart pp"/>
      <sheetName val="aid pp reallocation chart "/>
      <sheetName val="aid reallocation ppep chart "/>
      <sheetName val="Data Sources"/>
      <sheetName val="Notes on data"/>
      <sheetName val="country classification"/>
      <sheetName val="US Inflation"/>
      <sheetName val="GNI and population"/>
      <sheetName val="Tax"/>
      <sheetName val="tax calculations"/>
      <sheetName val="tax imf paper"/>
      <sheetName val="revenue pp chart "/>
      <sheetName val="revenue % GNI chart"/>
      <sheetName val=" tax effort % chart"/>
      <sheetName val="revenue and capacity % GDP "/>
      <sheetName val="revenue % SDG chart "/>
      <sheetName val="Aid"/>
      <sheetName val="aid pp "/>
      <sheetName val="CPA 2000-17 2013 USD defl"/>
      <sheetName val="CPA projections 2014-2017"/>
      <sheetName val="CPA 2012"/>
      <sheetName val="CPA &amp; ODA"/>
      <sheetName val="Poverty"/>
      <sheetName val="Sheet1"/>
      <sheetName val="pov head and gap chart"/>
      <sheetName val="cash transfer cost chart "/>
      <sheetName val="Health"/>
      <sheetName val="health chart "/>
      <sheetName val="Education"/>
      <sheetName val="education pp chart"/>
      <sheetName val="EFA country costing "/>
      <sheetName val="EFA chart"/>
      <sheetName val="DRC education"/>
      <sheetName val=" SDGs total chart"/>
      <sheetName val=" SDGs pp chart "/>
      <sheetName val="OECD spending"/>
      <sheetName val="spending targets"/>
      <sheetName val="Old dataset"/>
      <sheetName val="Countries included"/>
    </sheetNames>
    <sheetDataSet>
      <sheetData sheetId="0">
        <row r="2">
          <cell r="R2" t="str">
            <v>Poverty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Somalia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A2" t="str">
            <v>Somalia</v>
          </cell>
        </row>
      </sheetData>
      <sheetData sheetId="29"/>
      <sheetData sheetId="30"/>
      <sheetData sheetId="31"/>
      <sheetData sheetId="32"/>
      <sheetData sheetId="33"/>
      <sheetData sheetId="34">
        <row r="2">
          <cell r="A2" t="str">
            <v>Somalia</v>
          </cell>
        </row>
        <row r="3">
          <cell r="A3" t="str">
            <v>Malawi</v>
          </cell>
        </row>
        <row r="4">
          <cell r="A4" t="str">
            <v>Burundi</v>
          </cell>
        </row>
        <row r="5">
          <cell r="A5" t="str">
            <v>Central African Republic</v>
          </cell>
        </row>
        <row r="6">
          <cell r="A6" t="str">
            <v>Congo DRC</v>
          </cell>
        </row>
        <row r="7">
          <cell r="A7" t="str">
            <v>Liberia</v>
          </cell>
        </row>
        <row r="8">
          <cell r="A8" t="str">
            <v>Niger</v>
          </cell>
        </row>
        <row r="9">
          <cell r="A9" t="str">
            <v>Madagascar</v>
          </cell>
        </row>
        <row r="10">
          <cell r="A10" t="str">
            <v>Guinea</v>
          </cell>
        </row>
        <row r="11">
          <cell r="A11" t="str">
            <v>Ethiopia</v>
          </cell>
        </row>
        <row r="12">
          <cell r="A12" t="str">
            <v>Eritrea</v>
          </cell>
        </row>
        <row r="13">
          <cell r="A13" t="str">
            <v>Gambia</v>
          </cell>
        </row>
        <row r="14">
          <cell r="A14" t="str">
            <v>Uganda</v>
          </cell>
        </row>
        <row r="15">
          <cell r="A15" t="str">
            <v>Guinea-Bissau</v>
          </cell>
        </row>
        <row r="16">
          <cell r="A16" t="str">
            <v>Togo</v>
          </cell>
        </row>
        <row r="17">
          <cell r="A17" t="str">
            <v>North Korea</v>
          </cell>
        </row>
        <row r="18">
          <cell r="A18" t="str">
            <v>Mozambique</v>
          </cell>
        </row>
        <row r="19">
          <cell r="A19" t="str">
            <v>Rwanda</v>
          </cell>
        </row>
        <row r="20">
          <cell r="A20" t="str">
            <v>Tanzania</v>
          </cell>
        </row>
        <row r="21">
          <cell r="A21" t="str">
            <v>Burkina Faso</v>
          </cell>
        </row>
        <row r="22">
          <cell r="A22" t="str">
            <v>Mali</v>
          </cell>
        </row>
        <row r="23">
          <cell r="A23" t="str">
            <v>Sierra Leone</v>
          </cell>
        </row>
        <row r="24">
          <cell r="A24" t="str">
            <v>Afghanistan</v>
          </cell>
        </row>
        <row r="25">
          <cell r="A25" t="str">
            <v>Nepal</v>
          </cell>
        </row>
        <row r="26">
          <cell r="A26" t="str">
            <v>Benin</v>
          </cell>
        </row>
        <row r="27">
          <cell r="A27" t="str">
            <v>Haiti</v>
          </cell>
        </row>
        <row r="28">
          <cell r="A28" t="str">
            <v>Zimbabwe</v>
          </cell>
        </row>
        <row r="29">
          <cell r="A29" t="str">
            <v>Bangladesh</v>
          </cell>
        </row>
        <row r="30">
          <cell r="A30" t="str">
            <v>Kenya</v>
          </cell>
        </row>
        <row r="31">
          <cell r="A31" t="str">
            <v>Cambodia</v>
          </cell>
        </row>
        <row r="32">
          <cell r="A32" t="str">
            <v>Tajikistan</v>
          </cell>
        </row>
        <row r="33">
          <cell r="A33" t="str">
            <v>Chad</v>
          </cell>
        </row>
        <row r="34">
          <cell r="A34" t="str">
            <v>Myanmar</v>
          </cell>
        </row>
        <row r="35">
          <cell r="A35" t="str">
            <v>Mauritania</v>
          </cell>
        </row>
        <row r="36">
          <cell r="A36" t="str">
            <v>Senegal</v>
          </cell>
        </row>
        <row r="37">
          <cell r="A37" t="str">
            <v>South Sudan</v>
          </cell>
        </row>
        <row r="38">
          <cell r="A38" t="str">
            <v>Sudan</v>
          </cell>
        </row>
        <row r="39">
          <cell r="A39" t="str">
            <v>Kyrgyz Republic</v>
          </cell>
        </row>
        <row r="40">
          <cell r="A40" t="str">
            <v>Cameroon</v>
          </cell>
        </row>
        <row r="41">
          <cell r="A41" t="str">
            <v>Yemen, Rep.</v>
          </cell>
        </row>
        <row r="42">
          <cell r="A42" t="str">
            <v>Côte d'Ivoire</v>
          </cell>
        </row>
        <row r="43">
          <cell r="A43" t="str">
            <v>Pakistan</v>
          </cell>
        </row>
        <row r="44">
          <cell r="A44" t="str">
            <v>Lao PDR</v>
          </cell>
        </row>
        <row r="45">
          <cell r="A45" t="str">
            <v>Zambia</v>
          </cell>
        </row>
        <row r="46">
          <cell r="A46" t="str">
            <v>Lesotho</v>
          </cell>
        </row>
        <row r="47">
          <cell r="A47" t="str">
            <v>India</v>
          </cell>
        </row>
        <row r="48">
          <cell r="A48" t="str">
            <v>Vietnam</v>
          </cell>
        </row>
        <row r="49">
          <cell r="A49" t="str">
            <v>Syria</v>
          </cell>
        </row>
        <row r="50">
          <cell r="A50" t="str">
            <v>Ghana</v>
          </cell>
        </row>
        <row r="51">
          <cell r="A51" t="str">
            <v>Nicaragua</v>
          </cell>
        </row>
        <row r="52">
          <cell r="A52" t="str">
            <v>Papua New Guinea</v>
          </cell>
        </row>
        <row r="53">
          <cell r="A53" t="str">
            <v>Honduras</v>
          </cell>
        </row>
        <row r="54">
          <cell r="A54" t="str">
            <v>Bolivia</v>
          </cell>
        </row>
        <row r="55">
          <cell r="A55" t="str">
            <v>Congo, Rep.</v>
          </cell>
        </row>
        <row r="56">
          <cell r="A56" t="str">
            <v>Nigeria</v>
          </cell>
        </row>
        <row r="57">
          <cell r="A57" t="str">
            <v>Morocco</v>
          </cell>
        </row>
        <row r="58">
          <cell r="A58" t="str">
            <v>Swaziland</v>
          </cell>
        </row>
        <row r="59">
          <cell r="A59" t="str">
            <v>Egypt</v>
          </cell>
        </row>
        <row r="60">
          <cell r="A60" t="str">
            <v>Sri Lanka</v>
          </cell>
        </row>
        <row r="61">
          <cell r="A61" t="str">
            <v>Philippines</v>
          </cell>
        </row>
        <row r="62">
          <cell r="A62" t="str">
            <v>Guatemala</v>
          </cell>
        </row>
        <row r="63">
          <cell r="A63" t="str">
            <v>Georgia</v>
          </cell>
        </row>
        <row r="64">
          <cell r="A64" t="str">
            <v>Indonesia</v>
          </cell>
        </row>
        <row r="65">
          <cell r="A65" t="str">
            <v>Timor-Leste</v>
          </cell>
        </row>
        <row r="66">
          <cell r="A66" t="str">
            <v>El Salvador</v>
          </cell>
        </row>
        <row r="67">
          <cell r="A67" t="str">
            <v>Mongolia</v>
          </cell>
        </row>
        <row r="68">
          <cell r="A68" t="str">
            <v>Armenia</v>
          </cell>
        </row>
        <row r="69">
          <cell r="A69" t="str">
            <v>Kosovo</v>
          </cell>
        </row>
        <row r="70">
          <cell r="A70" t="str">
            <v>Paraguay</v>
          </cell>
        </row>
        <row r="71">
          <cell r="A71" t="str">
            <v>Tunisia</v>
          </cell>
        </row>
        <row r="72">
          <cell r="A72" t="str">
            <v>Angola</v>
          </cell>
        </row>
        <row r="73">
          <cell r="A73" t="str">
            <v>Algeria</v>
          </cell>
        </row>
        <row r="74">
          <cell r="A74" t="str">
            <v>Ecuador</v>
          </cell>
        </row>
        <row r="75">
          <cell r="A75" t="str">
            <v>Dominican Republic</v>
          </cell>
        </row>
        <row r="76">
          <cell r="A76" t="str">
            <v>Iran</v>
          </cell>
        </row>
        <row r="77">
          <cell r="A77" t="str">
            <v>Namibia</v>
          </cell>
        </row>
        <row r="78">
          <cell r="A78" t="str">
            <v>Peru</v>
          </cell>
        </row>
        <row r="79">
          <cell r="A79" t="str">
            <v>China</v>
          </cell>
        </row>
        <row r="80">
          <cell r="A80" t="str">
            <v>Iraq</v>
          </cell>
        </row>
        <row r="81">
          <cell r="A81" t="str">
            <v>Turkmenistan</v>
          </cell>
        </row>
        <row r="82">
          <cell r="A82" t="str">
            <v>South Africa</v>
          </cell>
        </row>
        <row r="83">
          <cell r="A83" t="str">
            <v>Colombia</v>
          </cell>
        </row>
        <row r="84">
          <cell r="A84" t="str">
            <v>Botswana</v>
          </cell>
        </row>
        <row r="85">
          <cell r="A85" t="str">
            <v>Costa Rica</v>
          </cell>
        </row>
        <row r="86">
          <cell r="A86" t="str">
            <v>Gabon</v>
          </cell>
        </row>
        <row r="87">
          <cell r="A87" t="str">
            <v>Panama</v>
          </cell>
        </row>
        <row r="88">
          <cell r="A88" t="str">
            <v>Turkey</v>
          </cell>
        </row>
        <row r="89">
          <cell r="A89" t="str">
            <v>Brazil</v>
          </cell>
        </row>
        <row r="90">
          <cell r="A90" t="str">
            <v>Venezuela</v>
          </cell>
        </row>
      </sheetData>
      <sheetData sheetId="35"/>
      <sheetData sheetId="36"/>
      <sheetData sheetId="37"/>
      <sheetData sheetId="38">
        <row r="2">
          <cell r="A2" t="str">
            <v>Somalia</v>
          </cell>
        </row>
        <row r="3">
          <cell r="A3" t="str">
            <v>Malawi</v>
          </cell>
        </row>
        <row r="4">
          <cell r="A4" t="str">
            <v>Burundi</v>
          </cell>
        </row>
        <row r="5">
          <cell r="A5" t="str">
            <v>Central African Republic</v>
          </cell>
        </row>
        <row r="6">
          <cell r="A6" t="str">
            <v>Congo DRC</v>
          </cell>
        </row>
        <row r="7">
          <cell r="A7" t="str">
            <v>Liberia</v>
          </cell>
        </row>
        <row r="8">
          <cell r="A8" t="str">
            <v>Niger</v>
          </cell>
        </row>
        <row r="9">
          <cell r="A9" t="str">
            <v>Madagascar</v>
          </cell>
        </row>
        <row r="10">
          <cell r="A10" t="str">
            <v>Guinea</v>
          </cell>
        </row>
        <row r="11">
          <cell r="A11" t="str">
            <v>Ethiopia</v>
          </cell>
        </row>
        <row r="12">
          <cell r="A12" t="str">
            <v>Eritrea</v>
          </cell>
        </row>
        <row r="13">
          <cell r="A13" t="str">
            <v>Gambia</v>
          </cell>
        </row>
        <row r="14">
          <cell r="A14" t="str">
            <v>Uganda</v>
          </cell>
        </row>
        <row r="15">
          <cell r="A15" t="str">
            <v>Guinea-Bissau</v>
          </cell>
        </row>
        <row r="16">
          <cell r="A16" t="str">
            <v>Togo</v>
          </cell>
        </row>
        <row r="17">
          <cell r="A17" t="str">
            <v>North Korea</v>
          </cell>
        </row>
        <row r="18">
          <cell r="A18" t="str">
            <v>Mozambique</v>
          </cell>
        </row>
        <row r="19">
          <cell r="A19" t="str">
            <v>Rwanda</v>
          </cell>
        </row>
        <row r="20">
          <cell r="A20" t="str">
            <v>Tanzania</v>
          </cell>
        </row>
        <row r="21">
          <cell r="A21" t="str">
            <v>Burkina Faso</v>
          </cell>
        </row>
        <row r="22">
          <cell r="A22" t="str">
            <v>Mali</v>
          </cell>
        </row>
        <row r="23">
          <cell r="A23" t="str">
            <v>Sierra Leone</v>
          </cell>
        </row>
        <row r="24">
          <cell r="A24" t="str">
            <v>Afghanistan</v>
          </cell>
        </row>
        <row r="25">
          <cell r="A25" t="str">
            <v>Nepal</v>
          </cell>
        </row>
        <row r="26">
          <cell r="A26" t="str">
            <v>Benin</v>
          </cell>
        </row>
        <row r="27">
          <cell r="A27" t="str">
            <v>Haiti</v>
          </cell>
        </row>
        <row r="28">
          <cell r="A28" t="str">
            <v>Zimbabwe</v>
          </cell>
        </row>
        <row r="29">
          <cell r="A29" t="str">
            <v>Bangladesh</v>
          </cell>
        </row>
        <row r="30">
          <cell r="A30" t="str">
            <v>Kenya</v>
          </cell>
        </row>
        <row r="31">
          <cell r="A31" t="str">
            <v>Cambodia</v>
          </cell>
        </row>
        <row r="32">
          <cell r="A32" t="str">
            <v>Tajikistan</v>
          </cell>
        </row>
        <row r="33">
          <cell r="A33" t="str">
            <v>Chad</v>
          </cell>
        </row>
        <row r="34">
          <cell r="A34" t="str">
            <v>Myanmar</v>
          </cell>
        </row>
        <row r="35">
          <cell r="A35" t="str">
            <v>Mauritania</v>
          </cell>
        </row>
        <row r="36">
          <cell r="A36" t="str">
            <v>Senegal</v>
          </cell>
        </row>
        <row r="37">
          <cell r="A37" t="str">
            <v>South Sudan</v>
          </cell>
        </row>
        <row r="38">
          <cell r="A38" t="str">
            <v>Sudan</v>
          </cell>
        </row>
        <row r="39">
          <cell r="A39" t="str">
            <v>Kyrgyz Republic</v>
          </cell>
        </row>
        <row r="40">
          <cell r="A40" t="str">
            <v>Cameroon</v>
          </cell>
        </row>
        <row r="41">
          <cell r="A41" t="str">
            <v>Yemen, Rep.</v>
          </cell>
        </row>
        <row r="42">
          <cell r="A42" t="str">
            <v>Côte d'Ivoire</v>
          </cell>
        </row>
        <row r="43">
          <cell r="A43" t="str">
            <v>Pakistan</v>
          </cell>
        </row>
        <row r="44">
          <cell r="A44" t="str">
            <v>Lao PDR</v>
          </cell>
        </row>
        <row r="45">
          <cell r="A45" t="str">
            <v>Zambia</v>
          </cell>
        </row>
        <row r="46">
          <cell r="A46" t="str">
            <v>Lesotho</v>
          </cell>
        </row>
        <row r="47">
          <cell r="A47" t="str">
            <v>India</v>
          </cell>
        </row>
        <row r="48">
          <cell r="A48" t="str">
            <v>Vietnam</v>
          </cell>
        </row>
        <row r="49">
          <cell r="A49" t="str">
            <v>Syria</v>
          </cell>
        </row>
        <row r="50">
          <cell r="A50" t="str">
            <v>Ghana</v>
          </cell>
        </row>
        <row r="51">
          <cell r="A51" t="str">
            <v>Nicaragua</v>
          </cell>
        </row>
        <row r="52">
          <cell r="A52" t="str">
            <v>Papua New Guinea</v>
          </cell>
        </row>
        <row r="53">
          <cell r="A53" t="str">
            <v>Honduras</v>
          </cell>
        </row>
        <row r="54">
          <cell r="A54" t="str">
            <v>Bolivia</v>
          </cell>
        </row>
        <row r="55">
          <cell r="A55" t="str">
            <v>Congo, Rep.</v>
          </cell>
        </row>
        <row r="56">
          <cell r="A56" t="str">
            <v>Nigeria</v>
          </cell>
        </row>
        <row r="57">
          <cell r="A57" t="str">
            <v>Morocco</v>
          </cell>
        </row>
        <row r="58">
          <cell r="A58" t="str">
            <v>Swaziland</v>
          </cell>
        </row>
        <row r="59">
          <cell r="A59" t="str">
            <v>Egypt</v>
          </cell>
        </row>
        <row r="60">
          <cell r="A60" t="str">
            <v>Sri Lanka</v>
          </cell>
        </row>
        <row r="61">
          <cell r="A61" t="str">
            <v>Philippines</v>
          </cell>
        </row>
        <row r="62">
          <cell r="A62" t="str">
            <v>Guatemala</v>
          </cell>
        </row>
        <row r="63">
          <cell r="A63" t="str">
            <v>Georgia</v>
          </cell>
        </row>
        <row r="64">
          <cell r="A64" t="str">
            <v>Indonesia</v>
          </cell>
        </row>
        <row r="65">
          <cell r="A65" t="str">
            <v>Timor-Leste</v>
          </cell>
        </row>
        <row r="66">
          <cell r="A66" t="str">
            <v>El Salvador</v>
          </cell>
        </row>
        <row r="67">
          <cell r="A67" t="str">
            <v>Mongolia</v>
          </cell>
        </row>
        <row r="68">
          <cell r="A68" t="str">
            <v>Armenia</v>
          </cell>
        </row>
        <row r="69">
          <cell r="A69" t="str">
            <v>Kosovo</v>
          </cell>
        </row>
        <row r="70">
          <cell r="A70" t="str">
            <v>Paraguay</v>
          </cell>
        </row>
        <row r="71">
          <cell r="A71" t="str">
            <v>Tunisia</v>
          </cell>
        </row>
        <row r="72">
          <cell r="A72" t="str">
            <v>Angola</v>
          </cell>
        </row>
        <row r="73">
          <cell r="A73" t="str">
            <v>Algeria</v>
          </cell>
        </row>
        <row r="74">
          <cell r="A74" t="str">
            <v>Ecuador</v>
          </cell>
        </row>
        <row r="75">
          <cell r="A75" t="str">
            <v>Dominican Republic</v>
          </cell>
        </row>
        <row r="76">
          <cell r="A76" t="str">
            <v>Iran</v>
          </cell>
        </row>
        <row r="77">
          <cell r="A77" t="str">
            <v>Namibia</v>
          </cell>
        </row>
        <row r="78">
          <cell r="A78" t="str">
            <v>Peru</v>
          </cell>
        </row>
        <row r="79">
          <cell r="A79" t="str">
            <v>China</v>
          </cell>
        </row>
        <row r="80">
          <cell r="A80" t="str">
            <v>Iraq</v>
          </cell>
        </row>
        <row r="81">
          <cell r="A81" t="str">
            <v>Turkmenistan</v>
          </cell>
        </row>
        <row r="82">
          <cell r="A82" t="str">
            <v>South Africa</v>
          </cell>
        </row>
        <row r="83">
          <cell r="A83" t="str">
            <v>Colombia</v>
          </cell>
        </row>
        <row r="84">
          <cell r="A84" t="str">
            <v>Botswana</v>
          </cell>
        </row>
        <row r="85">
          <cell r="A85" t="str">
            <v>Costa Rica</v>
          </cell>
        </row>
        <row r="86">
          <cell r="A86" t="str">
            <v>Gabon</v>
          </cell>
        </row>
        <row r="87">
          <cell r="A87" t="str">
            <v>Panama</v>
          </cell>
        </row>
        <row r="88">
          <cell r="A88" t="str">
            <v>Turkey</v>
          </cell>
        </row>
        <row r="89">
          <cell r="A89" t="str">
            <v>Brazil</v>
          </cell>
        </row>
        <row r="90">
          <cell r="A90" t="str">
            <v>Venezuela</v>
          </cell>
        </row>
      </sheetData>
      <sheetData sheetId="39"/>
      <sheetData sheetId="40">
        <row r="3">
          <cell r="A3" t="str">
            <v>Somalia</v>
          </cell>
        </row>
        <row r="4">
          <cell r="A4" t="str">
            <v>Malawi</v>
          </cell>
        </row>
        <row r="5">
          <cell r="A5" t="str">
            <v>Burundi</v>
          </cell>
        </row>
        <row r="6">
          <cell r="A6" t="str">
            <v>Central African Republic</v>
          </cell>
        </row>
        <row r="7">
          <cell r="A7" t="str">
            <v>Congo DRC</v>
          </cell>
        </row>
        <row r="8">
          <cell r="A8" t="str">
            <v>Liberia</v>
          </cell>
        </row>
        <row r="9">
          <cell r="A9" t="str">
            <v>Niger</v>
          </cell>
        </row>
        <row r="10">
          <cell r="A10" t="str">
            <v>Madagascar</v>
          </cell>
        </row>
        <row r="11">
          <cell r="A11" t="str">
            <v>Guinea</v>
          </cell>
        </row>
        <row r="12">
          <cell r="A12" t="str">
            <v>Ethiopia</v>
          </cell>
        </row>
        <row r="13">
          <cell r="A13" t="str">
            <v>Eritrea</v>
          </cell>
        </row>
        <row r="14">
          <cell r="A14" t="str">
            <v>Gambia</v>
          </cell>
        </row>
        <row r="15">
          <cell r="A15" t="str">
            <v>Uganda</v>
          </cell>
        </row>
        <row r="16">
          <cell r="A16" t="str">
            <v>Guinea-Bissau</v>
          </cell>
        </row>
        <row r="17">
          <cell r="A17" t="str">
            <v>Togo</v>
          </cell>
        </row>
        <row r="18">
          <cell r="A18" t="str">
            <v>North Korea</v>
          </cell>
        </row>
        <row r="19">
          <cell r="A19" t="str">
            <v>Mozambique</v>
          </cell>
        </row>
        <row r="20">
          <cell r="A20" t="str">
            <v>Rwanda</v>
          </cell>
        </row>
        <row r="21">
          <cell r="A21" t="str">
            <v>Tanzania</v>
          </cell>
        </row>
        <row r="22">
          <cell r="A22" t="str">
            <v>Burkina Faso</v>
          </cell>
        </row>
        <row r="23">
          <cell r="A23" t="str">
            <v>Mali</v>
          </cell>
        </row>
        <row r="24">
          <cell r="A24" t="str">
            <v>Sierra Leone</v>
          </cell>
        </row>
        <row r="25">
          <cell r="A25" t="str">
            <v>Afghanistan</v>
          </cell>
        </row>
        <row r="26">
          <cell r="A26" t="str">
            <v>Nepal</v>
          </cell>
        </row>
        <row r="27">
          <cell r="A27" t="str">
            <v>Benin</v>
          </cell>
        </row>
        <row r="28">
          <cell r="A28" t="str">
            <v>Haiti</v>
          </cell>
        </row>
        <row r="29">
          <cell r="A29" t="str">
            <v>Zimbabwe</v>
          </cell>
        </row>
        <row r="30">
          <cell r="A30" t="str">
            <v>Bangladesh</v>
          </cell>
        </row>
        <row r="31">
          <cell r="A31" t="str">
            <v>Kenya</v>
          </cell>
        </row>
        <row r="32">
          <cell r="A32" t="str">
            <v>Cambodia</v>
          </cell>
        </row>
        <row r="33">
          <cell r="A33" t="str">
            <v>Tajikistan</v>
          </cell>
        </row>
        <row r="34">
          <cell r="A34" t="str">
            <v>Chad</v>
          </cell>
        </row>
        <row r="35">
          <cell r="A35" t="str">
            <v>Myanmar</v>
          </cell>
        </row>
        <row r="36">
          <cell r="A36" t="str">
            <v>Mauritania</v>
          </cell>
        </row>
        <row r="37">
          <cell r="A37" t="str">
            <v>Senegal</v>
          </cell>
        </row>
        <row r="38">
          <cell r="A38" t="str">
            <v>South Sudan</v>
          </cell>
        </row>
        <row r="39">
          <cell r="A39" t="str">
            <v>Sudan</v>
          </cell>
        </row>
        <row r="40">
          <cell r="A40" t="str">
            <v>Kyrgyz Republic</v>
          </cell>
        </row>
        <row r="41">
          <cell r="A41" t="str">
            <v>Cameroon</v>
          </cell>
        </row>
        <row r="42">
          <cell r="A42" t="str">
            <v>Yemen, Rep.</v>
          </cell>
        </row>
        <row r="43">
          <cell r="A43" t="str">
            <v>Côte d'Ivoire</v>
          </cell>
        </row>
        <row r="44">
          <cell r="A44" t="str">
            <v>Pakistan</v>
          </cell>
        </row>
        <row r="45">
          <cell r="A45" t="str">
            <v>Lao PDR</v>
          </cell>
        </row>
        <row r="46">
          <cell r="A46" t="str">
            <v>Zambia</v>
          </cell>
        </row>
        <row r="47">
          <cell r="A47" t="str">
            <v>Lesotho</v>
          </cell>
        </row>
        <row r="48">
          <cell r="A48" t="str">
            <v>India</v>
          </cell>
        </row>
        <row r="49">
          <cell r="A49" t="str">
            <v>Vietnam</v>
          </cell>
        </row>
        <row r="50">
          <cell r="A50" t="str">
            <v>Syria</v>
          </cell>
        </row>
        <row r="51">
          <cell r="A51" t="str">
            <v>Ghana</v>
          </cell>
        </row>
        <row r="52">
          <cell r="A52" t="str">
            <v>Nicaragua</v>
          </cell>
        </row>
        <row r="53">
          <cell r="A53" t="str">
            <v>Papua New Guinea</v>
          </cell>
        </row>
        <row r="54">
          <cell r="A54" t="str">
            <v>Honduras</v>
          </cell>
        </row>
        <row r="55">
          <cell r="A55" t="str">
            <v>Bolivia</v>
          </cell>
        </row>
        <row r="56">
          <cell r="A56" t="str">
            <v>Congo, Rep.</v>
          </cell>
        </row>
        <row r="57">
          <cell r="A57" t="str">
            <v>Nigeria</v>
          </cell>
        </row>
        <row r="58">
          <cell r="A58" t="str">
            <v>Morocco</v>
          </cell>
        </row>
        <row r="59">
          <cell r="A59" t="str">
            <v>Swaziland</v>
          </cell>
        </row>
        <row r="60">
          <cell r="A60" t="str">
            <v>Egypt</v>
          </cell>
        </row>
        <row r="61">
          <cell r="A61" t="str">
            <v>Sri Lanka</v>
          </cell>
        </row>
        <row r="62">
          <cell r="A62" t="str">
            <v>Philippines</v>
          </cell>
        </row>
        <row r="63">
          <cell r="A63" t="str">
            <v>Guatemala</v>
          </cell>
        </row>
        <row r="64">
          <cell r="A64" t="str">
            <v>Georgia</v>
          </cell>
        </row>
        <row r="65">
          <cell r="A65" t="str">
            <v>Indonesia</v>
          </cell>
        </row>
        <row r="66">
          <cell r="A66" t="str">
            <v>Timor-Leste</v>
          </cell>
        </row>
        <row r="67">
          <cell r="A67" t="str">
            <v>El Salvador</v>
          </cell>
        </row>
        <row r="68">
          <cell r="A68" t="str">
            <v>Mongolia</v>
          </cell>
        </row>
        <row r="69">
          <cell r="A69" t="str">
            <v>Armenia</v>
          </cell>
        </row>
        <row r="70">
          <cell r="A70" t="str">
            <v>Kosovo</v>
          </cell>
        </row>
        <row r="71">
          <cell r="A71" t="str">
            <v>Paraguay</v>
          </cell>
        </row>
        <row r="72">
          <cell r="A72" t="str">
            <v>Tunisia</v>
          </cell>
        </row>
        <row r="73">
          <cell r="A73" t="str">
            <v>Angola</v>
          </cell>
        </row>
        <row r="74">
          <cell r="A74" t="str">
            <v>Algeria</v>
          </cell>
        </row>
        <row r="75">
          <cell r="A75" t="str">
            <v>Ecuador</v>
          </cell>
        </row>
        <row r="76">
          <cell r="A76" t="str">
            <v>Dominican Republic</v>
          </cell>
        </row>
        <row r="77">
          <cell r="A77" t="str">
            <v>Iran</v>
          </cell>
        </row>
        <row r="78">
          <cell r="A78" t="str">
            <v>Namibia</v>
          </cell>
        </row>
        <row r="79">
          <cell r="A79" t="str">
            <v>Peru</v>
          </cell>
        </row>
        <row r="80">
          <cell r="A80" t="str">
            <v>China</v>
          </cell>
        </row>
        <row r="81">
          <cell r="A81" t="str">
            <v>Iraq</v>
          </cell>
        </row>
        <row r="82">
          <cell r="A82" t="str">
            <v>Turkmenistan</v>
          </cell>
        </row>
        <row r="83">
          <cell r="A83" t="str">
            <v>South Africa</v>
          </cell>
        </row>
        <row r="84">
          <cell r="A84" t="str">
            <v>Colombia</v>
          </cell>
        </row>
        <row r="85">
          <cell r="A85" t="str">
            <v>Botswana</v>
          </cell>
        </row>
        <row r="86">
          <cell r="A86" t="str">
            <v>Costa Rica</v>
          </cell>
        </row>
        <row r="87">
          <cell r="A87" t="str">
            <v>Gabon</v>
          </cell>
        </row>
        <row r="88">
          <cell r="A88" t="str">
            <v>Panama</v>
          </cell>
        </row>
        <row r="89">
          <cell r="A89" t="str">
            <v>Turkey</v>
          </cell>
        </row>
        <row r="90">
          <cell r="A90" t="str">
            <v>Brazil</v>
          </cell>
        </row>
        <row r="91">
          <cell r="A91" t="str">
            <v>Venezuela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</sheetNames>
    <sheetDataSet>
      <sheetData sheetId="0">
        <row r="6">
          <cell r="N6" t="str">
            <v xml:space="preserve">Education </v>
          </cell>
          <cell r="O6" t="str">
            <v xml:space="preserve">Health </v>
          </cell>
          <cell r="P6" t="str">
            <v>Social protection</v>
          </cell>
          <cell r="Q6" t="str">
            <v>Housing &amp; Environment</v>
          </cell>
          <cell r="R6" t="str">
            <v>Economic affairs</v>
          </cell>
          <cell r="S6" t="str">
            <v>Defence &amp; Public order &amp; Safety</v>
          </cell>
          <cell r="T6" t="str">
            <v>General public &amp; culture</v>
          </cell>
        </row>
        <row r="7">
          <cell r="M7" t="str">
            <v>Australia</v>
          </cell>
          <cell r="N7">
            <v>14.122994446420762</v>
          </cell>
          <cell r="O7">
            <v>18.116994496269289</v>
          </cell>
          <cell r="P7">
            <v>30.847175740987048</v>
          </cell>
          <cell r="Q7">
            <v>4.2894658730176713</v>
          </cell>
          <cell r="R7">
            <v>11.369089833845791</v>
          </cell>
          <cell r="S7">
            <v>8.9516627883000979</v>
          </cell>
          <cell r="T7">
            <v>12.302843405379562</v>
          </cell>
        </row>
        <row r="8">
          <cell r="M8" t="str">
            <v>Austria</v>
          </cell>
          <cell r="N8">
            <v>10.92</v>
          </cell>
          <cell r="O8">
            <v>15.86</v>
          </cell>
          <cell r="P8">
            <v>40.86</v>
          </cell>
          <cell r="Q8">
            <v>2.13</v>
          </cell>
          <cell r="R8">
            <v>10.02</v>
          </cell>
          <cell r="S8">
            <v>5.04</v>
          </cell>
          <cell r="T8">
            <v>15.17</v>
          </cell>
        </row>
        <row r="9">
          <cell r="M9" t="str">
            <v>Belgium</v>
          </cell>
          <cell r="N9">
            <v>11.9</v>
          </cell>
          <cell r="O9">
            <v>14.74</v>
          </cell>
          <cell r="P9">
            <v>35.61</v>
          </cell>
          <cell r="Q9">
            <v>1.89</v>
          </cell>
          <cell r="R9">
            <v>10.77</v>
          </cell>
          <cell r="S9">
            <v>5.73</v>
          </cell>
          <cell r="T9">
            <v>19.349999999999998</v>
          </cell>
        </row>
        <row r="10">
          <cell r="M10" t="str">
            <v>Canada</v>
          </cell>
          <cell r="N10">
            <v>18.29</v>
          </cell>
          <cell r="O10">
            <v>18.670000000000002</v>
          </cell>
          <cell r="P10">
            <v>23.35</v>
          </cell>
          <cell r="Q10">
            <v>3.7299999999999995</v>
          </cell>
          <cell r="R10">
            <v>8.56</v>
          </cell>
          <cell r="S10">
            <v>6.5600000000000005</v>
          </cell>
          <cell r="T10">
            <v>20.83</v>
          </cell>
        </row>
        <row r="11">
          <cell r="M11" t="str">
            <v>Czech Republic</v>
          </cell>
          <cell r="N11">
            <v>10.88</v>
          </cell>
          <cell r="O11">
            <v>16.82</v>
          </cell>
          <cell r="P11">
            <v>29.96</v>
          </cell>
          <cell r="Q11">
            <v>4.84</v>
          </cell>
          <cell r="R11">
            <v>16.79</v>
          </cell>
          <cell r="S11">
            <v>7.43</v>
          </cell>
          <cell r="T11">
            <v>13.290000000000001</v>
          </cell>
        </row>
        <row r="12">
          <cell r="M12" t="str">
            <v>Denmark</v>
          </cell>
          <cell r="N12">
            <v>13.44</v>
          </cell>
          <cell r="O12">
            <v>14.93</v>
          </cell>
          <cell r="P12">
            <v>43.26</v>
          </cell>
          <cell r="Q12">
            <v>2.02</v>
          </cell>
          <cell r="R12">
            <v>5.21</v>
          </cell>
          <cell r="S12">
            <v>4.96</v>
          </cell>
          <cell r="T12">
            <v>16.170000000000002</v>
          </cell>
        </row>
        <row r="13">
          <cell r="M13" t="str">
            <v>Estonia</v>
          </cell>
          <cell r="N13">
            <v>16.87</v>
          </cell>
          <cell r="O13">
            <v>13.09</v>
          </cell>
          <cell r="P13">
            <v>29.35</v>
          </cell>
          <cell r="Q13">
            <v>4.29</v>
          </cell>
          <cell r="R13">
            <v>12.08</v>
          </cell>
          <cell r="S13">
            <v>11.24</v>
          </cell>
          <cell r="T13">
            <v>13.07</v>
          </cell>
        </row>
        <row r="14">
          <cell r="M14" t="str">
            <v>Finland</v>
          </cell>
          <cell r="N14">
            <v>12</v>
          </cell>
          <cell r="O14">
            <v>14.27</v>
          </cell>
          <cell r="P14">
            <v>41.32</v>
          </cell>
          <cell r="Q14">
            <v>1.49</v>
          </cell>
          <cell r="R14">
            <v>9.52</v>
          </cell>
          <cell r="S14">
            <v>5.73</v>
          </cell>
          <cell r="T14">
            <v>15.66</v>
          </cell>
        </row>
        <row r="15">
          <cell r="M15" t="str">
            <v>France</v>
          </cell>
          <cell r="N15">
            <v>11.06</v>
          </cell>
          <cell r="O15">
            <v>14.79</v>
          </cell>
          <cell r="P15">
            <v>41.42</v>
          </cell>
          <cell r="Q15">
            <v>5.2</v>
          </cell>
          <cell r="R15">
            <v>5.41</v>
          </cell>
          <cell r="S15">
            <v>5.64</v>
          </cell>
          <cell r="T15">
            <v>16.48</v>
          </cell>
        </row>
        <row r="16">
          <cell r="M16" t="str">
            <v>Germany</v>
          </cell>
          <cell r="N16">
            <v>9.27</v>
          </cell>
          <cell r="O16">
            <v>14.34</v>
          </cell>
          <cell r="P16">
            <v>45.12</v>
          </cell>
          <cell r="Q16">
            <v>2.7199999999999998</v>
          </cell>
          <cell r="R16">
            <v>7.56</v>
          </cell>
          <cell r="S16">
            <v>6</v>
          </cell>
          <cell r="T16">
            <v>14.99</v>
          </cell>
        </row>
        <row r="17">
          <cell r="M17" t="str">
            <v>Greece</v>
          </cell>
          <cell r="N17">
            <v>8.27</v>
          </cell>
          <cell r="O17">
            <v>11.35</v>
          </cell>
          <cell r="P17">
            <v>36.450000000000003</v>
          </cell>
          <cell r="Q17">
            <v>1.96</v>
          </cell>
          <cell r="R17">
            <v>11.35</v>
          </cell>
          <cell r="S17">
            <v>9.66</v>
          </cell>
          <cell r="T17">
            <v>20.96</v>
          </cell>
        </row>
        <row r="18">
          <cell r="M18" t="str">
            <v>Hungary</v>
          </cell>
          <cell r="N18">
            <v>10.67</v>
          </cell>
          <cell r="O18">
            <v>9.98</v>
          </cell>
          <cell r="P18">
            <v>36.159999999999997</v>
          </cell>
          <cell r="Q18">
            <v>3.54</v>
          </cell>
          <cell r="R18">
            <v>11.97</v>
          </cell>
          <cell r="S18">
            <v>5.98</v>
          </cell>
          <cell r="T18">
            <v>21.700000000000003</v>
          </cell>
        </row>
        <row r="19">
          <cell r="M19" t="str">
            <v>Iceland</v>
          </cell>
          <cell r="N19">
            <v>14.48</v>
          </cell>
          <cell r="O19">
            <v>13.74</v>
          </cell>
          <cell r="P19">
            <v>15.45</v>
          </cell>
          <cell r="Q19">
            <v>2.0299999999999998</v>
          </cell>
          <cell r="R19">
            <v>33.75</v>
          </cell>
          <cell r="S19">
            <v>2.73</v>
          </cell>
          <cell r="T19">
            <v>17.809999999999999</v>
          </cell>
        </row>
        <row r="20">
          <cell r="M20" t="str">
            <v>Ireland</v>
          </cell>
          <cell r="N20">
            <v>12.61</v>
          </cell>
          <cell r="O20">
            <v>18.25</v>
          </cell>
          <cell r="P20">
            <v>32.25</v>
          </cell>
          <cell r="Q20">
            <v>7.54</v>
          </cell>
          <cell r="R20">
            <v>13.8</v>
          </cell>
          <cell r="S20">
            <v>5.5</v>
          </cell>
          <cell r="T20">
            <v>10.050000000000001</v>
          </cell>
        </row>
        <row r="21">
          <cell r="M21" t="str">
            <v>Israel</v>
          </cell>
          <cell r="N21">
            <v>16.71</v>
          </cell>
          <cell r="O21">
            <v>12.43</v>
          </cell>
          <cell r="P21">
            <v>25.51</v>
          </cell>
          <cell r="Q21">
            <v>2.67</v>
          </cell>
          <cell r="R21">
            <v>6.1</v>
          </cell>
          <cell r="S21">
            <v>20.18</v>
          </cell>
          <cell r="T21">
            <v>16.399999999999999</v>
          </cell>
        </row>
        <row r="22">
          <cell r="M22" t="str">
            <v>Italy</v>
          </cell>
          <cell r="N22">
            <v>9.25</v>
          </cell>
          <cell r="O22">
            <v>14.57</v>
          </cell>
          <cell r="P22">
            <v>38.49</v>
          </cell>
          <cell r="Q22">
            <v>3.27</v>
          </cell>
          <cell r="R22">
            <v>7.75</v>
          </cell>
          <cell r="S22">
            <v>6.66</v>
          </cell>
          <cell r="T22">
            <v>20.009999999999998</v>
          </cell>
        </row>
        <row r="23">
          <cell r="M23" t="str">
            <v>Japan</v>
          </cell>
          <cell r="N23">
            <v>10.52</v>
          </cell>
          <cell r="O23">
            <v>20.13</v>
          </cell>
          <cell r="P23">
            <v>35.01</v>
          </cell>
          <cell r="Q23">
            <v>4.95</v>
          </cell>
          <cell r="R23">
            <v>9.9499999999999993</v>
          </cell>
          <cell r="S23">
            <v>6.3599999999999994</v>
          </cell>
          <cell r="T23">
            <v>13.08</v>
          </cell>
        </row>
        <row r="24">
          <cell r="M24" t="str">
            <v>Korea</v>
          </cell>
          <cell r="N24">
            <v>16.260000000000002</v>
          </cell>
          <cell r="O24">
            <v>12.95</v>
          </cell>
          <cell r="P24">
            <v>12.43</v>
          </cell>
          <cell r="Q24">
            <v>6.71</v>
          </cell>
          <cell r="R24">
            <v>21.8</v>
          </cell>
          <cell r="S24">
            <v>13.280000000000001</v>
          </cell>
          <cell r="T24">
            <v>16.57</v>
          </cell>
        </row>
        <row r="25">
          <cell r="M25" t="str">
            <v>Luxembourg</v>
          </cell>
          <cell r="N25">
            <v>11.81</v>
          </cell>
          <cell r="O25">
            <v>11.99</v>
          </cell>
          <cell r="P25">
            <v>42.09</v>
          </cell>
          <cell r="Q25">
            <v>4.25</v>
          </cell>
          <cell r="R25">
            <v>11.36</v>
          </cell>
          <cell r="S25">
            <v>3.08</v>
          </cell>
          <cell r="T25">
            <v>15.420000000000002</v>
          </cell>
        </row>
        <row r="26">
          <cell r="M26" t="str">
            <v>Netherlands</v>
          </cell>
          <cell r="N26">
            <v>11.6</v>
          </cell>
          <cell r="O26">
            <v>12.72</v>
          </cell>
          <cell r="P26">
            <v>35.229999999999997</v>
          </cell>
          <cell r="Q26">
            <v>3.91</v>
          </cell>
          <cell r="R26">
            <v>10.7</v>
          </cell>
          <cell r="S26">
            <v>6.85</v>
          </cell>
          <cell r="T26">
            <v>18.979999999999997</v>
          </cell>
        </row>
        <row r="27">
          <cell r="M27" t="str">
            <v>New Zealand</v>
          </cell>
          <cell r="N27">
            <v>18.579999999999998</v>
          </cell>
          <cell r="O27">
            <v>16.559999999999999</v>
          </cell>
          <cell r="P27">
            <v>25.79</v>
          </cell>
          <cell r="Q27">
            <v>5.09</v>
          </cell>
          <cell r="R27">
            <v>10.45</v>
          </cell>
          <cell r="S27">
            <v>7.3999999999999995</v>
          </cell>
          <cell r="T27">
            <v>16.12</v>
          </cell>
        </row>
        <row r="28">
          <cell r="M28" t="str">
            <v>Norway</v>
          </cell>
          <cell r="N28">
            <v>12.99</v>
          </cell>
          <cell r="O28">
            <v>16.850000000000001</v>
          </cell>
          <cell r="P28">
            <v>38.17</v>
          </cell>
          <cell r="Q28">
            <v>3.02</v>
          </cell>
          <cell r="R28">
            <v>9.24</v>
          </cell>
          <cell r="S28">
            <v>6.1400000000000006</v>
          </cell>
          <cell r="T28">
            <v>13.59</v>
          </cell>
        </row>
        <row r="29">
          <cell r="M29" t="str">
            <v>Poland</v>
          </cell>
          <cell r="N29">
            <v>13.29</v>
          </cell>
          <cell r="O29">
            <v>11.69</v>
          </cell>
          <cell r="P29">
            <v>36.11</v>
          </cell>
          <cell r="Q29">
            <v>4.1099999999999994</v>
          </cell>
          <cell r="R29">
            <v>11.46</v>
          </cell>
          <cell r="S29">
            <v>7.73</v>
          </cell>
          <cell r="T29">
            <v>15.61</v>
          </cell>
        </row>
        <row r="30">
          <cell r="M30" t="str">
            <v>Portugal</v>
          </cell>
          <cell r="N30">
            <v>14.33</v>
          </cell>
          <cell r="O30">
            <v>14.37</v>
          </cell>
          <cell r="P30">
            <v>35.93</v>
          </cell>
          <cell r="Q30">
            <v>3.08</v>
          </cell>
          <cell r="R30">
            <v>6.46</v>
          </cell>
          <cell r="S30">
            <v>7.2899999999999991</v>
          </cell>
          <cell r="T30">
            <v>18.540000000000003</v>
          </cell>
        </row>
        <row r="31">
          <cell r="M31" t="str">
            <v>Slovak Republic</v>
          </cell>
          <cell r="N31">
            <v>9.92</v>
          </cell>
          <cell r="O31">
            <v>19.72</v>
          </cell>
          <cell r="P31">
            <v>28.97</v>
          </cell>
          <cell r="Q31">
            <v>3.72</v>
          </cell>
          <cell r="R31">
            <v>14.43</v>
          </cell>
          <cell r="S31">
            <v>10.130000000000001</v>
          </cell>
          <cell r="T31">
            <v>13.11</v>
          </cell>
        </row>
        <row r="32">
          <cell r="M32" t="str">
            <v>Slovenia</v>
          </cell>
          <cell r="N32">
            <v>13.79</v>
          </cell>
          <cell r="O32">
            <v>13.77</v>
          </cell>
          <cell r="P32">
            <v>35.89</v>
          </cell>
          <cell r="Q32">
            <v>3.69</v>
          </cell>
          <cell r="R32">
            <v>10.72</v>
          </cell>
          <cell r="S32">
            <v>6.8</v>
          </cell>
          <cell r="T32">
            <v>15.34</v>
          </cell>
        </row>
        <row r="33">
          <cell r="M33" t="str">
            <v>Spain</v>
          </cell>
          <cell r="N33">
            <v>11.2</v>
          </cell>
          <cell r="O33">
            <v>14.7</v>
          </cell>
          <cell r="P33">
            <v>33.85</v>
          </cell>
          <cell r="Q33">
            <v>4.82</v>
          </cell>
          <cell r="R33">
            <v>12.62</v>
          </cell>
          <cell r="S33">
            <v>7.41</v>
          </cell>
          <cell r="T33">
            <v>15.399999999999999</v>
          </cell>
        </row>
        <row r="34">
          <cell r="M34" t="str">
            <v>Sweden</v>
          </cell>
          <cell r="N34">
            <v>13.23</v>
          </cell>
          <cell r="O34">
            <v>13.27</v>
          </cell>
          <cell r="P34">
            <v>40.74</v>
          </cell>
          <cell r="Q34">
            <v>2.15</v>
          </cell>
          <cell r="R34">
            <v>8.17</v>
          </cell>
          <cell r="S34">
            <v>5.4499999999999993</v>
          </cell>
          <cell r="T34">
            <v>17</v>
          </cell>
        </row>
        <row r="35">
          <cell r="M35" t="str">
            <v>Switzerland</v>
          </cell>
          <cell r="N35">
            <v>17.07</v>
          </cell>
          <cell r="O35">
            <v>5.35</v>
          </cell>
          <cell r="P35">
            <v>40.729999999999997</v>
          </cell>
          <cell r="Q35">
            <v>2.2200000000000002</v>
          </cell>
          <cell r="R35">
            <v>12.8</v>
          </cell>
          <cell r="S35">
            <v>7.63</v>
          </cell>
          <cell r="T35">
            <v>14.2</v>
          </cell>
        </row>
        <row r="36">
          <cell r="M36" t="str">
            <v>United Kingdom</v>
          </cell>
          <cell r="N36">
            <v>13.47</v>
          </cell>
          <cell r="O36">
            <v>15.79</v>
          </cell>
          <cell r="P36">
            <v>33.5</v>
          </cell>
          <cell r="Q36">
            <v>4.45</v>
          </cell>
          <cell r="R36">
            <v>10.18</v>
          </cell>
          <cell r="S36">
            <v>10.86</v>
          </cell>
          <cell r="T36">
            <v>11.760000000000002</v>
          </cell>
        </row>
        <row r="37">
          <cell r="M37" t="str">
            <v>United States</v>
          </cell>
          <cell r="N37">
            <v>16.600000000000001</v>
          </cell>
          <cell r="O37">
            <v>20.53</v>
          </cell>
          <cell r="P37">
            <v>19.39</v>
          </cell>
          <cell r="Q37">
            <v>1.78</v>
          </cell>
          <cell r="R37">
            <v>10.55</v>
          </cell>
          <cell r="S37">
            <v>17.61</v>
          </cell>
          <cell r="T37">
            <v>13.540000000000001</v>
          </cell>
        </row>
        <row r="38"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M39" t="str">
            <v>OECD31</v>
          </cell>
          <cell r="N39">
            <v>13.077515949884544</v>
          </cell>
          <cell r="O39">
            <v>14.720548209557075</v>
          </cell>
          <cell r="P39">
            <v>33.523779862612479</v>
          </cell>
          <cell r="Q39">
            <v>3.5986924475166981</v>
          </cell>
          <cell r="R39">
            <v>11.383841607543413</v>
          </cell>
          <cell r="S39">
            <v>7.8068278318806499</v>
          </cell>
          <cell r="T39">
            <v>15.887188496947729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workbookViewId="0">
      <selection activeCell="B4" sqref="B4"/>
    </sheetView>
  </sheetViews>
  <sheetFormatPr defaultRowHeight="15" x14ac:dyDescent="0.25"/>
  <cols>
    <col min="1" max="1" width="19.28515625" customWidth="1"/>
  </cols>
  <sheetData>
    <row r="1" spans="1:24" x14ac:dyDescent="0.25">
      <c r="A1" s="40"/>
      <c r="B1" s="40"/>
      <c r="C1" s="91" t="s">
        <v>196</v>
      </c>
      <c r="D1" s="91"/>
      <c r="E1" s="91"/>
      <c r="F1" s="91"/>
      <c r="G1" s="91"/>
      <c r="H1" s="91"/>
      <c r="I1" s="91"/>
      <c r="J1" s="41"/>
      <c r="K1" s="41"/>
      <c r="L1" s="41"/>
      <c r="M1" s="40"/>
      <c r="N1" s="91" t="s">
        <v>197</v>
      </c>
      <c r="O1" s="91"/>
      <c r="P1" s="91"/>
      <c r="Q1" s="42"/>
      <c r="R1" s="91" t="s">
        <v>198</v>
      </c>
      <c r="S1" s="91"/>
      <c r="T1" s="91"/>
      <c r="U1" s="91"/>
      <c r="V1" s="91"/>
      <c r="W1" s="43"/>
      <c r="X1" s="43"/>
    </row>
    <row r="2" spans="1:24" ht="120" x14ac:dyDescent="0.25">
      <c r="A2" s="40" t="s">
        <v>0</v>
      </c>
      <c r="B2" s="40"/>
      <c r="C2" s="44" t="s">
        <v>199</v>
      </c>
      <c r="D2" s="45" t="s">
        <v>200</v>
      </c>
      <c r="E2" s="45" t="s">
        <v>159</v>
      </c>
      <c r="F2" s="45" t="s">
        <v>201</v>
      </c>
      <c r="G2" s="72" t="s">
        <v>266</v>
      </c>
      <c r="H2" s="45" t="s">
        <v>202</v>
      </c>
      <c r="I2" s="45" t="s">
        <v>203</v>
      </c>
      <c r="J2" s="45" t="s">
        <v>204</v>
      </c>
      <c r="K2" s="45" t="s">
        <v>205</v>
      </c>
      <c r="L2" s="45" t="s">
        <v>206</v>
      </c>
      <c r="M2" s="45"/>
      <c r="N2" s="45" t="s">
        <v>207</v>
      </c>
      <c r="O2" s="44" t="s">
        <v>208</v>
      </c>
      <c r="P2" s="45" t="s">
        <v>209</v>
      </c>
      <c r="Q2" s="46"/>
      <c r="R2" s="45" t="s">
        <v>164</v>
      </c>
      <c r="S2" s="47" t="s">
        <v>165</v>
      </c>
      <c r="T2" s="47" t="s">
        <v>166</v>
      </c>
      <c r="U2" s="48" t="s">
        <v>110</v>
      </c>
      <c r="V2" s="49" t="s">
        <v>210</v>
      </c>
      <c r="W2" s="49"/>
      <c r="X2" s="49" t="s">
        <v>211</v>
      </c>
    </row>
    <row r="3" spans="1:24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50">
        <v>0.5</v>
      </c>
      <c r="Q3" s="50"/>
      <c r="R3" s="40"/>
      <c r="S3" s="40"/>
      <c r="T3" s="40"/>
      <c r="U3" s="40"/>
      <c r="V3" s="40"/>
      <c r="W3" s="40"/>
      <c r="X3" s="40"/>
    </row>
    <row r="4" spans="1:24" x14ac:dyDescent="0.25">
      <c r="A4" s="51" t="s">
        <v>22</v>
      </c>
      <c r="B4" s="51" t="s">
        <v>212</v>
      </c>
      <c r="C4" s="52">
        <v>10.495583</v>
      </c>
      <c r="D4" s="52">
        <v>4.5131006899999999</v>
      </c>
      <c r="E4" s="53">
        <v>247.72325653563027</v>
      </c>
      <c r="F4" s="53">
        <v>548.66666666666663</v>
      </c>
      <c r="G4" s="53">
        <v>531.01666666666677</v>
      </c>
      <c r="H4" s="53">
        <v>1079.6833333333334</v>
      </c>
      <c r="I4" s="53">
        <v>239.23315864094616</v>
      </c>
      <c r="J4" s="53">
        <v>245.49856578220547</v>
      </c>
      <c r="K4" s="53">
        <v>916.15944006999996</v>
      </c>
      <c r="L4" s="53">
        <v>764.93252046662508</v>
      </c>
      <c r="M4" s="53"/>
      <c r="N4" s="54">
        <v>23.167945432371315</v>
      </c>
      <c r="O4" s="53">
        <v>102.87025821560684</v>
      </c>
      <c r="P4" s="53">
        <v>63.019101823989075</v>
      </c>
      <c r="Q4" s="53"/>
      <c r="R4" s="55">
        <v>72.881375000000006</v>
      </c>
      <c r="S4" s="53">
        <v>87.289999999999992</v>
      </c>
      <c r="T4" s="54">
        <v>23.390655457844073</v>
      </c>
      <c r="U4" s="53">
        <v>183.56203045784409</v>
      </c>
      <c r="V4" s="53">
        <v>-120.54292863385501</v>
      </c>
      <c r="W4" s="53"/>
      <c r="X4" s="56">
        <v>6.3106584119235781E-2</v>
      </c>
    </row>
    <row r="5" spans="1:24" x14ac:dyDescent="0.25">
      <c r="A5" s="51" t="s">
        <v>23</v>
      </c>
      <c r="B5" s="51" t="s">
        <v>212</v>
      </c>
      <c r="C5" s="52">
        <v>16.362566999999999</v>
      </c>
      <c r="D5" s="52">
        <v>11.807228347200001</v>
      </c>
      <c r="E5" s="53">
        <v>270</v>
      </c>
      <c r="F5" s="53">
        <v>385.66666666666669</v>
      </c>
      <c r="G5" s="53">
        <v>28.626666666666665</v>
      </c>
      <c r="H5" s="53">
        <v>414.29333333333335</v>
      </c>
      <c r="I5" s="53">
        <v>35.088110532865237</v>
      </c>
      <c r="J5" s="53">
        <v>524.64688371885097</v>
      </c>
      <c r="K5" s="53">
        <v>1428.2884734299998</v>
      </c>
      <c r="L5" s="53">
        <v>1600.0014351664202</v>
      </c>
      <c r="M5" s="53"/>
      <c r="N5" s="54">
        <v>67.301632653061233</v>
      </c>
      <c r="O5" s="53">
        <v>25.319580560515558</v>
      </c>
      <c r="P5" s="53">
        <v>46.310606606788397</v>
      </c>
      <c r="Q5" s="53"/>
      <c r="R5" s="55">
        <v>97.784255683501272</v>
      </c>
      <c r="S5" s="53">
        <v>87.289999999999992</v>
      </c>
      <c r="T5" s="54">
        <v>32.06384937759772</v>
      </c>
      <c r="U5" s="53">
        <v>217.138105061099</v>
      </c>
      <c r="V5" s="53">
        <v>-170.82749845431061</v>
      </c>
      <c r="W5" s="53"/>
      <c r="X5" s="56">
        <v>0.15497425620925376</v>
      </c>
    </row>
    <row r="6" spans="1:24" x14ac:dyDescent="0.25">
      <c r="A6" s="51" t="s">
        <v>24</v>
      </c>
      <c r="B6" s="51" t="s">
        <v>212</v>
      </c>
      <c r="C6" s="52">
        <v>10.162532000000001</v>
      </c>
      <c r="D6" s="52">
        <v>8.2641710223999993</v>
      </c>
      <c r="E6" s="53">
        <v>280</v>
      </c>
      <c r="F6" s="53">
        <v>459.66666666666669</v>
      </c>
      <c r="G6" s="53">
        <v>48.393333333333317</v>
      </c>
      <c r="H6" s="53">
        <v>508.06</v>
      </c>
      <c r="I6" s="53">
        <v>61.477430539966512</v>
      </c>
      <c r="J6" s="53">
        <v>360.52317341070386</v>
      </c>
      <c r="K6" s="53">
        <v>887.08741827999995</v>
      </c>
      <c r="L6" s="53">
        <v>556.33637502454974</v>
      </c>
      <c r="M6" s="53"/>
      <c r="N6" s="54">
        <v>51.760851063829783</v>
      </c>
      <c r="O6" s="53">
        <v>49.993446515100764</v>
      </c>
      <c r="P6" s="53">
        <v>50.877148789465274</v>
      </c>
      <c r="Q6" s="53"/>
      <c r="R6" s="55">
        <v>54.743874363647734</v>
      </c>
      <c r="S6" s="53">
        <v>87.289999999999992</v>
      </c>
      <c r="T6" s="54">
        <v>35.475723314888832</v>
      </c>
      <c r="U6" s="53">
        <v>177.50959767853655</v>
      </c>
      <c r="V6" s="53">
        <v>-126.63244888907127</v>
      </c>
      <c r="W6" s="53"/>
      <c r="X6" s="56">
        <v>0.14579733079437995</v>
      </c>
    </row>
    <row r="7" spans="1:24" x14ac:dyDescent="0.25">
      <c r="A7" s="51" t="s">
        <v>25</v>
      </c>
      <c r="B7" s="51" t="s">
        <v>212</v>
      </c>
      <c r="C7" s="52">
        <v>4.6164170000000002</v>
      </c>
      <c r="D7" s="52">
        <v>2.9004948010999998</v>
      </c>
      <c r="E7" s="53">
        <v>320</v>
      </c>
      <c r="F7" s="53">
        <v>117.66666666666667</v>
      </c>
      <c r="G7" s="53">
        <v>56.166666666666671</v>
      </c>
      <c r="H7" s="53">
        <v>173.83333333333334</v>
      </c>
      <c r="I7" s="53">
        <v>59.93230302202501</v>
      </c>
      <c r="J7" s="53">
        <v>97.577985439658008</v>
      </c>
      <c r="K7" s="53">
        <v>402.96703993</v>
      </c>
      <c r="L7" s="53">
        <v>653.72032763953973</v>
      </c>
      <c r="M7" s="53"/>
      <c r="N7" s="54">
        <v>42.400486322188449</v>
      </c>
      <c r="O7" s="53">
        <v>37.655465988738307</v>
      </c>
      <c r="P7" s="53">
        <v>40.027976155463378</v>
      </c>
      <c r="Q7" s="53"/>
      <c r="R7" s="55">
        <v>141.60772903304439</v>
      </c>
      <c r="S7" s="53">
        <v>87.289999999999992</v>
      </c>
      <c r="T7" s="54">
        <v>21.137168812881939</v>
      </c>
      <c r="U7" s="53">
        <v>250.03489784592631</v>
      </c>
      <c r="V7" s="53">
        <v>-210.00692169046295</v>
      </c>
      <c r="W7" s="53"/>
      <c r="X7" s="56">
        <v>8.4789136811446217E-2</v>
      </c>
    </row>
    <row r="8" spans="1:24" x14ac:dyDescent="0.25">
      <c r="A8" s="51" t="s">
        <v>26</v>
      </c>
      <c r="B8" s="51" t="s">
        <v>212</v>
      </c>
      <c r="C8" s="52">
        <v>67.513677000000001</v>
      </c>
      <c r="D8" s="52">
        <v>59.222997464400002</v>
      </c>
      <c r="E8" s="53">
        <v>400</v>
      </c>
      <c r="F8" s="53">
        <v>1846</v>
      </c>
      <c r="G8" s="53">
        <v>430</v>
      </c>
      <c r="H8" s="53">
        <v>2276</v>
      </c>
      <c r="I8" s="53">
        <v>38.431016622691956</v>
      </c>
      <c r="J8" s="53">
        <v>1641.6061768545001</v>
      </c>
      <c r="K8" s="53">
        <v>5893.2688653299992</v>
      </c>
      <c r="L8" s="53">
        <v>9529.2518797480279</v>
      </c>
      <c r="M8" s="53"/>
      <c r="N8" s="54">
        <v>85.989203815592802</v>
      </c>
      <c r="O8" s="53">
        <v>33.711687781425383</v>
      </c>
      <c r="P8" s="53">
        <v>59.850445798509092</v>
      </c>
      <c r="Q8" s="53"/>
      <c r="R8" s="55">
        <v>141.14550270677788</v>
      </c>
      <c r="S8" s="53">
        <v>87.289999999999992</v>
      </c>
      <c r="T8" s="54">
        <v>24.31516471624705</v>
      </c>
      <c r="U8" s="53">
        <v>252.75066742302491</v>
      </c>
      <c r="V8" s="53">
        <v>-192.90022162451581</v>
      </c>
      <c r="W8" s="53"/>
      <c r="X8" s="56">
        <v>0.17010677893022927</v>
      </c>
    </row>
    <row r="9" spans="1:24" x14ac:dyDescent="0.25">
      <c r="A9" s="51" t="s">
        <v>27</v>
      </c>
      <c r="B9" s="51" t="s">
        <v>212</v>
      </c>
      <c r="C9" s="52">
        <v>4.2940769999999997</v>
      </c>
      <c r="D9" s="52">
        <v>3.5967188952</v>
      </c>
      <c r="E9" s="53">
        <v>410</v>
      </c>
      <c r="F9" s="53">
        <v>321</v>
      </c>
      <c r="G9" s="53">
        <v>65.856666666666683</v>
      </c>
      <c r="H9" s="53">
        <v>386.85666666666668</v>
      </c>
      <c r="I9" s="53">
        <v>107.55821567900291</v>
      </c>
      <c r="J9" s="53">
        <v>159.45229669792371</v>
      </c>
      <c r="K9" s="53">
        <v>374.82998132999995</v>
      </c>
      <c r="L9" s="53">
        <v>434.88731325125406</v>
      </c>
      <c r="M9" s="53"/>
      <c r="N9" s="54">
        <v>127.11869300911852</v>
      </c>
      <c r="O9" s="53">
        <v>90.090761452732849</v>
      </c>
      <c r="P9" s="53">
        <v>108.60472723092568</v>
      </c>
      <c r="Q9" s="53"/>
      <c r="R9" s="55">
        <v>101.27608639790439</v>
      </c>
      <c r="S9" s="53">
        <v>87.289999999999992</v>
      </c>
      <c r="T9" s="54">
        <v>37.133078120844999</v>
      </c>
      <c r="U9" s="53">
        <v>225.69916451874937</v>
      </c>
      <c r="V9" s="53">
        <v>-117.09443728782369</v>
      </c>
      <c r="W9" s="53"/>
      <c r="X9" s="56">
        <v>0.28161090733359462</v>
      </c>
    </row>
    <row r="10" spans="1:24" x14ac:dyDescent="0.25">
      <c r="A10" s="51" t="s">
        <v>28</v>
      </c>
      <c r="B10" s="51" t="s">
        <v>212</v>
      </c>
      <c r="C10" s="52">
        <v>17.83127</v>
      </c>
      <c r="D10" s="52">
        <v>7.7779999739999992</v>
      </c>
      <c r="E10" s="53">
        <v>410</v>
      </c>
      <c r="F10" s="53">
        <v>467.33333333333331</v>
      </c>
      <c r="G10" s="53">
        <v>203.95666666666665</v>
      </c>
      <c r="H10" s="53">
        <v>671.29</v>
      </c>
      <c r="I10" s="53">
        <v>86.306248681404284</v>
      </c>
      <c r="J10" s="53">
        <v>861.60451743985948</v>
      </c>
      <c r="K10" s="53">
        <v>1556.4915583</v>
      </c>
      <c r="L10" s="53">
        <v>742.65645816241999</v>
      </c>
      <c r="M10" s="53"/>
      <c r="N10" s="54">
        <v>68.426842105263162</v>
      </c>
      <c r="O10" s="53">
        <v>37.646785674828543</v>
      </c>
      <c r="P10" s="53">
        <v>53.036813890045849</v>
      </c>
      <c r="Q10" s="53"/>
      <c r="R10" s="55">
        <v>41.649106214107015</v>
      </c>
      <c r="S10" s="53">
        <v>87.289999999999992</v>
      </c>
      <c r="T10" s="54">
        <v>48.319862659241856</v>
      </c>
      <c r="U10" s="53">
        <v>177.25896887334886</v>
      </c>
      <c r="V10" s="53">
        <v>-124.22215498330301</v>
      </c>
      <c r="W10" s="53"/>
      <c r="X10" s="56">
        <v>0.19301376550981178</v>
      </c>
    </row>
    <row r="11" spans="1:24" x14ac:dyDescent="0.25">
      <c r="A11" s="51" t="s">
        <v>29</v>
      </c>
      <c r="B11" s="51" t="s">
        <v>212</v>
      </c>
      <c r="C11" s="52">
        <v>22.924851</v>
      </c>
      <c r="D11" s="52">
        <v>20.0982168717</v>
      </c>
      <c r="E11" s="53">
        <v>440</v>
      </c>
      <c r="F11" s="53">
        <v>478</v>
      </c>
      <c r="G11" s="53">
        <v>21.143333333333317</v>
      </c>
      <c r="H11" s="53">
        <v>499.14333333333332</v>
      </c>
      <c r="I11" s="53">
        <v>24.835204860196807</v>
      </c>
      <c r="J11" s="53">
        <v>935.27608563114381</v>
      </c>
      <c r="K11" s="53">
        <v>2001.1102437899999</v>
      </c>
      <c r="L11" s="53">
        <v>1467.9627402576659</v>
      </c>
      <c r="M11" s="53"/>
      <c r="N11" s="54">
        <v>71.991408695623463</v>
      </c>
      <c r="O11" s="53">
        <v>21.773024100934542</v>
      </c>
      <c r="P11" s="53">
        <v>46.882216398278999</v>
      </c>
      <c r="Q11" s="53"/>
      <c r="R11" s="55">
        <v>64.033687296709843</v>
      </c>
      <c r="S11" s="53">
        <v>87.289999999999992</v>
      </c>
      <c r="T11" s="54">
        <v>40.797477184525377</v>
      </c>
      <c r="U11" s="53">
        <v>192.12116448123521</v>
      </c>
      <c r="V11" s="53">
        <v>-145.2389480829562</v>
      </c>
      <c r="W11" s="53"/>
      <c r="X11" s="56">
        <v>0.18735939085632333</v>
      </c>
    </row>
    <row r="12" spans="1:24" x14ac:dyDescent="0.25">
      <c r="A12" s="51" t="s">
        <v>30</v>
      </c>
      <c r="B12" s="51" t="s">
        <v>212</v>
      </c>
      <c r="C12" s="52">
        <v>11.745189</v>
      </c>
      <c r="D12" s="52">
        <v>4.8002587443000007</v>
      </c>
      <c r="E12" s="53">
        <v>460</v>
      </c>
      <c r="F12" s="53">
        <v>289.33333333333331</v>
      </c>
      <c r="G12" s="53">
        <v>8.6200000000000045</v>
      </c>
      <c r="H12" s="53">
        <v>297.95333333333332</v>
      </c>
      <c r="I12" s="53">
        <v>62.070265209585585</v>
      </c>
      <c r="J12" s="53">
        <v>308.72687268674815</v>
      </c>
      <c r="K12" s="53">
        <v>1025.2375478099998</v>
      </c>
      <c r="L12" s="53">
        <v>386.99256671129893</v>
      </c>
      <c r="M12" s="53"/>
      <c r="N12" s="54">
        <v>80.955040431266852</v>
      </c>
      <c r="O12" s="53">
        <v>25.368117391157632</v>
      </c>
      <c r="P12" s="53">
        <v>53.161578911212246</v>
      </c>
      <c r="Q12" s="53"/>
      <c r="R12" s="55">
        <v>32.949028467000311</v>
      </c>
      <c r="S12" s="53">
        <v>87.289999999999992</v>
      </c>
      <c r="T12" s="54">
        <v>26.285389931719973</v>
      </c>
      <c r="U12" s="53">
        <v>146.52441839872029</v>
      </c>
      <c r="V12" s="53">
        <v>-93.36283948750804</v>
      </c>
      <c r="W12" s="53"/>
      <c r="X12" s="56">
        <v>0.27625102121536177</v>
      </c>
    </row>
    <row r="13" spans="1:24" x14ac:dyDescent="0.25">
      <c r="A13" s="51" t="s">
        <v>31</v>
      </c>
      <c r="B13" s="51" t="s">
        <v>212</v>
      </c>
      <c r="C13" s="52">
        <v>94.100756000000004</v>
      </c>
      <c r="D13" s="52">
        <v>34.619668132400001</v>
      </c>
      <c r="E13" s="53">
        <v>470</v>
      </c>
      <c r="F13" s="53">
        <v>3302.6666666666665</v>
      </c>
      <c r="G13" s="53">
        <v>550.82999999999993</v>
      </c>
      <c r="H13" s="53">
        <v>3853.4966666666664</v>
      </c>
      <c r="I13" s="53">
        <v>111.30946293099326</v>
      </c>
      <c r="J13" s="53">
        <v>3110.3533447346449</v>
      </c>
      <c r="K13" s="53">
        <v>8214.0549912400002</v>
      </c>
      <c r="L13" s="53">
        <v>2208.7236029405435</v>
      </c>
      <c r="M13" s="53"/>
      <c r="N13" s="54">
        <v>89.604778156996588</v>
      </c>
      <c r="O13" s="53">
        <v>40.950751412312421</v>
      </c>
      <c r="P13" s="53">
        <v>65.277764784654508</v>
      </c>
      <c r="Q13" s="53"/>
      <c r="R13" s="55">
        <v>23.471900724586561</v>
      </c>
      <c r="S13" s="53">
        <v>87.289999999999992</v>
      </c>
      <c r="T13" s="54">
        <v>33.053436305385738</v>
      </c>
      <c r="U13" s="53">
        <v>143.81533702997228</v>
      </c>
      <c r="V13" s="53">
        <v>-78.537572245317776</v>
      </c>
      <c r="W13" s="53"/>
      <c r="X13" s="56">
        <v>0.31152719872402146</v>
      </c>
    </row>
    <row r="14" spans="1:24" x14ac:dyDescent="0.25">
      <c r="A14" s="51" t="s">
        <v>32</v>
      </c>
      <c r="B14" s="51" t="s">
        <v>212</v>
      </c>
      <c r="C14" s="52">
        <v>6.3331350000000004</v>
      </c>
      <c r="D14" s="52">
        <v>2.7625134869999997</v>
      </c>
      <c r="E14" s="53">
        <v>490</v>
      </c>
      <c r="F14" s="53">
        <v>123</v>
      </c>
      <c r="G14" s="53">
        <v>13.696666666666658</v>
      </c>
      <c r="H14" s="53">
        <v>136.69666666666666</v>
      </c>
      <c r="I14" s="53">
        <v>49.482714676305456</v>
      </c>
      <c r="J14" s="53">
        <v>165.37632881511007</v>
      </c>
      <c r="K14" s="53">
        <v>552.81935414999998</v>
      </c>
      <c r="L14" s="53">
        <v>309.74626402713017</v>
      </c>
      <c r="M14" s="53"/>
      <c r="N14" s="54">
        <v>124.74744680851065</v>
      </c>
      <c r="O14" s="53">
        <v>21.584360141804439</v>
      </c>
      <c r="P14" s="53">
        <v>73.165903475157535</v>
      </c>
      <c r="Q14" s="53"/>
      <c r="R14" s="55">
        <v>48.908836465215117</v>
      </c>
      <c r="S14" s="53">
        <v>87.289999999999992</v>
      </c>
      <c r="T14" s="54">
        <v>26.112869663304203</v>
      </c>
      <c r="U14" s="53">
        <v>162.31170612851929</v>
      </c>
      <c r="V14" s="53">
        <v>-89.145802653361756</v>
      </c>
      <c r="W14" s="53"/>
      <c r="X14" s="56">
        <v>0.38428357936714352</v>
      </c>
    </row>
    <row r="15" spans="1:24" x14ac:dyDescent="0.25">
      <c r="A15" s="51" t="s">
        <v>33</v>
      </c>
      <c r="B15" s="51" t="s">
        <v>212</v>
      </c>
      <c r="C15" s="52">
        <v>1.8492850000000001</v>
      </c>
      <c r="D15" s="52">
        <v>0.62191454550000014</v>
      </c>
      <c r="E15" s="53">
        <v>510</v>
      </c>
      <c r="F15" s="53">
        <v>119.66666666666667</v>
      </c>
      <c r="G15" s="53">
        <v>0.90999999999999659</v>
      </c>
      <c r="H15" s="53">
        <v>120.57666666666667</v>
      </c>
      <c r="I15" s="53">
        <v>193.8797983406655</v>
      </c>
      <c r="J15" s="53">
        <v>69.011374302884832</v>
      </c>
      <c r="K15" s="53">
        <v>161.42408764999999</v>
      </c>
      <c r="L15" s="53">
        <v>62.380390259431003</v>
      </c>
      <c r="M15" s="53"/>
      <c r="N15" s="54">
        <v>90.761226993865037</v>
      </c>
      <c r="O15" s="53">
        <v>65.201776181965826</v>
      </c>
      <c r="P15" s="53">
        <v>77.981501587915432</v>
      </c>
      <c r="Q15" s="53"/>
      <c r="R15" s="55">
        <v>33.732166896628158</v>
      </c>
      <c r="S15" s="53">
        <v>87.289999999999992</v>
      </c>
      <c r="T15" s="54">
        <v>37.317868420976126</v>
      </c>
      <c r="U15" s="53">
        <v>158.34003531760428</v>
      </c>
      <c r="V15" s="53">
        <v>-80.358533729688844</v>
      </c>
      <c r="W15" s="53"/>
      <c r="X15" s="56">
        <v>0.28660226964018554</v>
      </c>
    </row>
    <row r="16" spans="1:24" x14ac:dyDescent="0.25">
      <c r="A16" s="51" t="s">
        <v>34</v>
      </c>
      <c r="B16" s="51" t="s">
        <v>212</v>
      </c>
      <c r="C16" s="52">
        <v>37.578876000000001</v>
      </c>
      <c r="D16" s="52">
        <v>14.2837307676</v>
      </c>
      <c r="E16" s="53">
        <v>510</v>
      </c>
      <c r="F16" s="53">
        <v>1748</v>
      </c>
      <c r="G16" s="53">
        <v>69.286666666666633</v>
      </c>
      <c r="H16" s="53">
        <v>1817.2866666666666</v>
      </c>
      <c r="I16" s="53">
        <v>127.22773176240798</v>
      </c>
      <c r="J16" s="53">
        <v>1779.8252575065583</v>
      </c>
      <c r="K16" s="53">
        <v>3280.2600860399998</v>
      </c>
      <c r="L16" s="53">
        <v>1427.0616848062268</v>
      </c>
      <c r="M16" s="53"/>
      <c r="N16" s="54">
        <v>85.881853913685759</v>
      </c>
      <c r="O16" s="53">
        <v>48.359260842891274</v>
      </c>
      <c r="P16" s="53">
        <v>67.12055737828851</v>
      </c>
      <c r="Q16" s="53"/>
      <c r="R16" s="55">
        <v>37.975102948960654</v>
      </c>
      <c r="S16" s="53">
        <v>87.289999999999992</v>
      </c>
      <c r="T16" s="54">
        <v>47.362386717116237</v>
      </c>
      <c r="U16" s="53">
        <v>172.62748966607688</v>
      </c>
      <c r="V16" s="53">
        <v>-105.50693228778837</v>
      </c>
      <c r="W16" s="53"/>
      <c r="X16" s="56">
        <v>0.24874906679061337</v>
      </c>
    </row>
    <row r="17" spans="1:24" x14ac:dyDescent="0.25">
      <c r="A17" s="57" t="s">
        <v>35</v>
      </c>
      <c r="B17" s="51" t="s">
        <v>212</v>
      </c>
      <c r="C17" s="52">
        <v>1.7042550000000001</v>
      </c>
      <c r="D17" s="52">
        <v>0.83338069499999989</v>
      </c>
      <c r="E17" s="53">
        <v>520</v>
      </c>
      <c r="F17" s="53">
        <v>76</v>
      </c>
      <c r="G17" s="53">
        <v>1.7233333333333292</v>
      </c>
      <c r="H17" s="53">
        <v>77.723333333333329</v>
      </c>
      <c r="I17" s="53">
        <v>93.262699507736173</v>
      </c>
      <c r="J17" s="53">
        <v>53.805059340690789</v>
      </c>
      <c r="K17" s="53">
        <v>148.76441894999999</v>
      </c>
      <c r="L17" s="53">
        <v>96.009037896710538</v>
      </c>
      <c r="M17" s="53"/>
      <c r="N17" s="54">
        <v>81.087619047619043</v>
      </c>
      <c r="O17" s="53">
        <v>45.60546005928299</v>
      </c>
      <c r="P17" s="53">
        <v>63.346539553451017</v>
      </c>
      <c r="Q17" s="53"/>
      <c r="R17" s="55">
        <v>56.334901699986524</v>
      </c>
      <c r="S17" s="53">
        <v>87.289999999999992</v>
      </c>
      <c r="T17" s="54">
        <v>31.57101451407846</v>
      </c>
      <c r="U17" s="53">
        <v>175.19591621406497</v>
      </c>
      <c r="V17" s="53">
        <v>-111.84937666061396</v>
      </c>
      <c r="W17" s="53"/>
      <c r="X17" s="56">
        <v>0.23141983215105677</v>
      </c>
    </row>
    <row r="18" spans="1:24" x14ac:dyDescent="0.25">
      <c r="A18" s="51" t="s">
        <v>36</v>
      </c>
      <c r="B18" s="51" t="s">
        <v>212</v>
      </c>
      <c r="C18" s="52">
        <v>6.8169820000000003</v>
      </c>
      <c r="D18" s="52">
        <v>3.5761887571999997</v>
      </c>
      <c r="E18" s="53">
        <v>530</v>
      </c>
      <c r="F18" s="53">
        <v>201.33333333333334</v>
      </c>
      <c r="G18" s="53">
        <v>4.3000000000000114</v>
      </c>
      <c r="H18" s="53">
        <v>205.63333333333335</v>
      </c>
      <c r="I18" s="53">
        <v>57.500693418189506</v>
      </c>
      <c r="J18" s="53">
        <v>317.8425010625208</v>
      </c>
      <c r="K18" s="53">
        <v>595.05435878000003</v>
      </c>
      <c r="L18" s="53">
        <v>495.48564969289731</v>
      </c>
      <c r="M18" s="53"/>
      <c r="N18" s="54">
        <v>92.075506404685356</v>
      </c>
      <c r="O18" s="53">
        <v>30.164863767182215</v>
      </c>
      <c r="P18" s="53">
        <v>61.120185085933784</v>
      </c>
      <c r="Q18" s="53"/>
      <c r="R18" s="55">
        <v>72.684019070740874</v>
      </c>
      <c r="S18" s="53">
        <v>87.289999999999992</v>
      </c>
      <c r="T18" s="54">
        <v>46.625104930968099</v>
      </c>
      <c r="U18" s="53">
        <v>206.59912400170896</v>
      </c>
      <c r="V18" s="53">
        <v>-145.47893891577519</v>
      </c>
      <c r="W18" s="53"/>
      <c r="X18" s="56">
        <v>0.2228361491114641</v>
      </c>
    </row>
    <row r="19" spans="1:24" x14ac:dyDescent="0.25">
      <c r="A19" s="58" t="s">
        <v>167</v>
      </c>
      <c r="B19" s="58"/>
      <c r="C19" s="52">
        <v>24.895479999999999</v>
      </c>
      <c r="D19" s="52">
        <v>10.859408375999999</v>
      </c>
      <c r="E19" s="53">
        <v>578.8600982989683</v>
      </c>
      <c r="F19" s="53">
        <v>2993.6666666666665</v>
      </c>
      <c r="G19" s="53">
        <v>35.800000000000182</v>
      </c>
      <c r="H19" s="53">
        <v>3029.4666666666667</v>
      </c>
      <c r="I19" s="53">
        <v>278.9716126121553</v>
      </c>
      <c r="J19" s="53">
        <v>864.65999999999985</v>
      </c>
      <c r="K19" s="53">
        <v>2173.1264491999996</v>
      </c>
      <c r="L19" s="53">
        <v>1217.6089600430337</v>
      </c>
      <c r="M19" s="53"/>
      <c r="N19" s="54">
        <v>119.64281666969558</v>
      </c>
      <c r="O19" s="53">
        <v>121.68741742142214</v>
      </c>
      <c r="P19" s="53">
        <v>120.66511704555886</v>
      </c>
      <c r="Q19" s="53"/>
      <c r="R19" s="55">
        <v>48.908836465215124</v>
      </c>
      <c r="S19" s="53">
        <v>87.289999999999992</v>
      </c>
      <c r="T19" s="54">
        <v>34.731605897938095</v>
      </c>
      <c r="U19" s="53">
        <v>170.93044236315322</v>
      </c>
      <c r="V19" s="53">
        <v>-50.26532531759436</v>
      </c>
      <c r="W19" s="53"/>
      <c r="X19" s="56">
        <v>0.34997515660641176</v>
      </c>
    </row>
    <row r="20" spans="1:24" x14ac:dyDescent="0.25">
      <c r="A20" s="51" t="s">
        <v>37</v>
      </c>
      <c r="B20" s="51" t="s">
        <v>212</v>
      </c>
      <c r="C20" s="52">
        <v>25.833752</v>
      </c>
      <c r="D20" s="52">
        <v>15.683670839199999</v>
      </c>
      <c r="E20" s="53">
        <v>590</v>
      </c>
      <c r="F20" s="53">
        <v>1617</v>
      </c>
      <c r="G20" s="53">
        <v>22.536666666666633</v>
      </c>
      <c r="H20" s="53">
        <v>1639.5366666666666</v>
      </c>
      <c r="I20" s="53">
        <v>104.53781410464089</v>
      </c>
      <c r="J20" s="53">
        <v>1334.6008183434897</v>
      </c>
      <c r="K20" s="53">
        <v>2255.0282120799998</v>
      </c>
      <c r="L20" s="53">
        <v>2786.4135967504812</v>
      </c>
      <c r="M20" s="53"/>
      <c r="N20" s="54">
        <v>154.2627105873255</v>
      </c>
      <c r="O20" s="53">
        <v>63.464906942927485</v>
      </c>
      <c r="P20" s="53">
        <v>108.86380876512649</v>
      </c>
      <c r="Q20" s="53"/>
      <c r="R20" s="55">
        <v>107.85942346858796</v>
      </c>
      <c r="S20" s="53">
        <v>87.289999999999992</v>
      </c>
      <c r="T20" s="54">
        <v>51.661129918081187</v>
      </c>
      <c r="U20" s="53">
        <v>246.81055338666914</v>
      </c>
      <c r="V20" s="53">
        <v>-137.94674462154265</v>
      </c>
      <c r="W20" s="53"/>
      <c r="X20" s="56">
        <v>0.31251238747811505</v>
      </c>
    </row>
    <row r="21" spans="1:24" x14ac:dyDescent="0.25">
      <c r="A21" s="51" t="s">
        <v>38</v>
      </c>
      <c r="B21" s="51" t="s">
        <v>212</v>
      </c>
      <c r="C21" s="52">
        <v>11.776522</v>
      </c>
      <c r="D21" s="52">
        <v>7.4392289474000011</v>
      </c>
      <c r="E21" s="53">
        <v>620</v>
      </c>
      <c r="F21" s="53">
        <v>908.66666666666663</v>
      </c>
      <c r="G21" s="53">
        <v>21.416666666666629</v>
      </c>
      <c r="H21" s="53">
        <v>930.08333333333326</v>
      </c>
      <c r="I21" s="53">
        <v>125.02415773322798</v>
      </c>
      <c r="J21" s="53">
        <v>683.92304026334341</v>
      </c>
      <c r="K21" s="53">
        <v>1027.97260538</v>
      </c>
      <c r="L21" s="53">
        <v>806.28219513623867</v>
      </c>
      <c r="M21" s="53"/>
      <c r="N21" s="54">
        <v>111.46718199209531</v>
      </c>
      <c r="O21" s="53">
        <v>78.977760440080118</v>
      </c>
      <c r="P21" s="53">
        <v>95.222471216087712</v>
      </c>
      <c r="Q21" s="53"/>
      <c r="R21" s="55">
        <v>68.465222171388007</v>
      </c>
      <c r="S21" s="53">
        <v>87.289999999999992</v>
      </c>
      <c r="T21" s="54">
        <v>58.075129504563691</v>
      </c>
      <c r="U21" s="53">
        <v>213.8303516759517</v>
      </c>
      <c r="V21" s="53">
        <v>-118.60788045986399</v>
      </c>
      <c r="W21" s="53"/>
      <c r="X21" s="56">
        <v>0.26064396639308196</v>
      </c>
    </row>
    <row r="22" spans="1:24" x14ac:dyDescent="0.25">
      <c r="A22" s="51" t="s">
        <v>168</v>
      </c>
      <c r="B22" s="51" t="s">
        <v>212</v>
      </c>
      <c r="C22" s="52">
        <v>49.253126000000002</v>
      </c>
      <c r="D22" s="52">
        <v>21.415259184800004</v>
      </c>
      <c r="E22" s="53">
        <v>630</v>
      </c>
      <c r="F22" s="53">
        <v>3072</v>
      </c>
      <c r="G22" s="53">
        <v>41.176666666666733</v>
      </c>
      <c r="H22" s="53">
        <v>3113.1766666666667</v>
      </c>
      <c r="I22" s="53">
        <v>145.37188832513962</v>
      </c>
      <c r="J22" s="53">
        <v>2708.16</v>
      </c>
      <c r="K22" s="53">
        <v>4299.30536854</v>
      </c>
      <c r="L22" s="53">
        <v>1912.4382223944267</v>
      </c>
      <c r="M22" s="53"/>
      <c r="N22" s="54">
        <v>132.84825990859298</v>
      </c>
      <c r="O22" s="53">
        <v>63.207697043770715</v>
      </c>
      <c r="P22" s="53">
        <v>98.027978476181843</v>
      </c>
      <c r="Q22" s="53"/>
      <c r="R22" s="55">
        <v>38.828768399277372</v>
      </c>
      <c r="S22" s="53">
        <v>87.289999999999992</v>
      </c>
      <c r="T22" s="54">
        <v>54.984530321994178</v>
      </c>
      <c r="U22" s="53">
        <v>181.10329872127156</v>
      </c>
      <c r="V22" s="53">
        <v>-83.075320245089713</v>
      </c>
      <c r="W22" s="53"/>
      <c r="X22" s="56">
        <v>0.36677482090774649</v>
      </c>
    </row>
    <row r="23" spans="1:24" x14ac:dyDescent="0.25">
      <c r="A23" s="51" t="s">
        <v>39</v>
      </c>
      <c r="B23" s="51" t="s">
        <v>212</v>
      </c>
      <c r="C23" s="52">
        <v>16.934839</v>
      </c>
      <c r="D23" s="52">
        <v>7.5529381940000002</v>
      </c>
      <c r="E23" s="53">
        <v>670</v>
      </c>
      <c r="F23" s="53">
        <v>992</v>
      </c>
      <c r="G23" s="53">
        <v>48.953333333333376</v>
      </c>
      <c r="H23" s="53">
        <v>1040.9533333333334</v>
      </c>
      <c r="I23" s="53">
        <v>137.82097861733587</v>
      </c>
      <c r="J23" s="53">
        <v>1055.4170872518991</v>
      </c>
      <c r="K23" s="53">
        <v>1478.2420963099999</v>
      </c>
      <c r="L23" s="53">
        <v>819.64492434824967</v>
      </c>
      <c r="M23" s="53"/>
      <c r="N23" s="54">
        <v>147.77031107973187</v>
      </c>
      <c r="O23" s="53">
        <v>61.468156463331795</v>
      </c>
      <c r="P23" s="53">
        <v>104.61923377153184</v>
      </c>
      <c r="Q23" s="53"/>
      <c r="R23" s="55">
        <v>48.399924224154105</v>
      </c>
      <c r="S23" s="53">
        <v>87.289999999999992</v>
      </c>
      <c r="T23" s="54">
        <v>62.322239216558195</v>
      </c>
      <c r="U23" s="53">
        <v>198.01216344071227</v>
      </c>
      <c r="V23" s="53">
        <v>-93.392929669180432</v>
      </c>
      <c r="W23" s="53"/>
      <c r="X23" s="56">
        <v>0.37313442899677335</v>
      </c>
    </row>
    <row r="24" spans="1:24" x14ac:dyDescent="0.25">
      <c r="A24" s="51" t="s">
        <v>40</v>
      </c>
      <c r="B24" s="51" t="s">
        <v>212</v>
      </c>
      <c r="C24" s="52">
        <v>15.30165</v>
      </c>
      <c r="D24" s="52">
        <v>7.716622095</v>
      </c>
      <c r="E24" s="53">
        <v>670</v>
      </c>
      <c r="F24" s="53">
        <v>998</v>
      </c>
      <c r="G24" s="53">
        <v>93.146666666666761</v>
      </c>
      <c r="H24" s="53">
        <v>1091.1466666666668</v>
      </c>
      <c r="I24" s="53">
        <v>141.40211263859575</v>
      </c>
      <c r="J24" s="53">
        <v>868.26503477025074</v>
      </c>
      <c r="K24" s="53">
        <v>1335.6810284999999</v>
      </c>
      <c r="L24" s="53">
        <v>767.83462878899013</v>
      </c>
      <c r="M24" s="53"/>
      <c r="N24" s="54">
        <v>113.89262193239118</v>
      </c>
      <c r="O24" s="53">
        <v>71.309085403643834</v>
      </c>
      <c r="P24" s="53">
        <v>92.600853668017507</v>
      </c>
      <c r="Q24" s="53"/>
      <c r="R24" s="55">
        <v>50.179858302143238</v>
      </c>
      <c r="S24" s="53">
        <v>87.289999999999992</v>
      </c>
      <c r="T24" s="54">
        <v>56.743229309927408</v>
      </c>
      <c r="U24" s="53">
        <v>194.21308761207064</v>
      </c>
      <c r="V24" s="53">
        <v>-101.61223394405313</v>
      </c>
      <c r="W24" s="53"/>
      <c r="X24" s="56">
        <v>0.29321562035995502</v>
      </c>
    </row>
    <row r="25" spans="1:24" x14ac:dyDescent="0.25">
      <c r="A25" s="51" t="s">
        <v>41</v>
      </c>
      <c r="B25" s="51" t="s">
        <v>212</v>
      </c>
      <c r="C25" s="52">
        <v>6.0920750000000004</v>
      </c>
      <c r="D25" s="52">
        <v>3.4499420725000003</v>
      </c>
      <c r="E25" s="53">
        <v>680</v>
      </c>
      <c r="F25" s="53">
        <v>373.66666666666669</v>
      </c>
      <c r="G25" s="53">
        <v>13.973333333333358</v>
      </c>
      <c r="H25" s="53">
        <v>387.64000000000004</v>
      </c>
      <c r="I25" s="53">
        <v>112.36130690133494</v>
      </c>
      <c r="J25" s="53">
        <v>401.09205284818859</v>
      </c>
      <c r="K25" s="53">
        <v>531.77722674999995</v>
      </c>
      <c r="L25" s="53">
        <v>330.13579494520246</v>
      </c>
      <c r="M25" s="53"/>
      <c r="N25" s="54">
        <v>86.207423822714688</v>
      </c>
      <c r="O25" s="53">
        <v>63.630208098225985</v>
      </c>
      <c r="P25" s="53">
        <v>74.91881596047034</v>
      </c>
      <c r="Q25" s="53"/>
      <c r="R25" s="55">
        <v>54.191026037138819</v>
      </c>
      <c r="S25" s="53">
        <v>87.289999999999992</v>
      </c>
      <c r="T25" s="54">
        <v>65.838331413875991</v>
      </c>
      <c r="U25" s="53">
        <v>207.31935745101481</v>
      </c>
      <c r="V25" s="53">
        <v>-132.40054149054447</v>
      </c>
      <c r="W25" s="53"/>
      <c r="X25" s="56">
        <v>0.20790973135030019</v>
      </c>
    </row>
    <row r="26" spans="1:24" x14ac:dyDescent="0.25">
      <c r="A26" s="57" t="s">
        <v>42</v>
      </c>
      <c r="B26" s="51" t="s">
        <v>212</v>
      </c>
      <c r="C26" s="52">
        <v>30.551673999999998</v>
      </c>
      <c r="D26" s="52">
        <v>10.998602639999998</v>
      </c>
      <c r="E26" s="53">
        <v>700</v>
      </c>
      <c r="F26" s="53">
        <v>4526</v>
      </c>
      <c r="G26" s="53">
        <v>607.95666666666693</v>
      </c>
      <c r="H26" s="53">
        <v>5133.9566666666669</v>
      </c>
      <c r="I26" s="53">
        <v>466.78263000386636</v>
      </c>
      <c r="J26" s="53">
        <v>940.8537370435281</v>
      </c>
      <c r="K26" s="53">
        <v>2666.8556234599996</v>
      </c>
      <c r="L26" s="53">
        <v>1434.5080043113751</v>
      </c>
      <c r="M26" s="53"/>
      <c r="N26" s="54">
        <v>90.087234042553192</v>
      </c>
      <c r="O26" s="53">
        <v>168.04174680139187</v>
      </c>
      <c r="P26" s="53">
        <v>129.06449042197252</v>
      </c>
      <c r="Q26" s="53"/>
      <c r="R26" s="55">
        <v>46.953499317627411</v>
      </c>
      <c r="S26" s="53">
        <v>87.289999999999992</v>
      </c>
      <c r="T26" s="54">
        <v>30.795488883637869</v>
      </c>
      <c r="U26" s="53">
        <v>165.03898820126525</v>
      </c>
      <c r="V26" s="53">
        <v>-35.974497779292733</v>
      </c>
      <c r="W26" s="53"/>
      <c r="X26" s="56">
        <v>0.2729271277787152</v>
      </c>
    </row>
    <row r="27" spans="1:24" x14ac:dyDescent="0.25">
      <c r="A27" s="51" t="s">
        <v>43</v>
      </c>
      <c r="B27" s="51" t="s">
        <v>212</v>
      </c>
      <c r="C27" s="52">
        <v>27.797457000000001</v>
      </c>
      <c r="D27" s="52">
        <v>6.8993288273999998</v>
      </c>
      <c r="E27" s="53">
        <v>730</v>
      </c>
      <c r="F27" s="53">
        <v>313</v>
      </c>
      <c r="G27" s="53">
        <v>39.883333333333326</v>
      </c>
      <c r="H27" s="53">
        <v>352.88333333333333</v>
      </c>
      <c r="I27" s="53">
        <v>51.147487264542626</v>
      </c>
      <c r="J27" s="53">
        <v>923.8420304982526</v>
      </c>
      <c r="K27" s="53">
        <v>2426.4400215299997</v>
      </c>
      <c r="L27" s="53">
        <v>297.31167040460895</v>
      </c>
      <c r="M27" s="53"/>
      <c r="N27" s="54">
        <v>138.58084122807335</v>
      </c>
      <c r="O27" s="53">
        <v>12.694806339059481</v>
      </c>
      <c r="P27" s="53">
        <v>75.637823783566418</v>
      </c>
      <c r="Q27" s="53"/>
      <c r="R27" s="55">
        <v>10.695642785043571</v>
      </c>
      <c r="S27" s="53">
        <v>87.289999999999992</v>
      </c>
      <c r="T27" s="54">
        <v>33.234767860177016</v>
      </c>
      <c r="U27" s="53">
        <v>131.22041064522057</v>
      </c>
      <c r="V27" s="53">
        <v>-55.58258686165415</v>
      </c>
      <c r="W27" s="53"/>
      <c r="X27" s="56">
        <v>0.52804605833292628</v>
      </c>
    </row>
    <row r="28" spans="1:24" x14ac:dyDescent="0.25">
      <c r="A28" s="51" t="s">
        <v>44</v>
      </c>
      <c r="B28" s="51" t="s">
        <v>212</v>
      </c>
      <c r="C28" s="52">
        <v>10.323473999999999</v>
      </c>
      <c r="D28" s="52">
        <v>5.3485918793999998</v>
      </c>
      <c r="E28" s="53">
        <v>790</v>
      </c>
      <c r="F28" s="53">
        <v>599</v>
      </c>
      <c r="G28" s="53">
        <v>6.3333333333333712</v>
      </c>
      <c r="H28" s="53">
        <v>605.33333333333337</v>
      </c>
      <c r="I28" s="53">
        <v>113.17620543544614</v>
      </c>
      <c r="J28" s="53">
        <v>585.67046065898796</v>
      </c>
      <c r="K28" s="53">
        <v>901.13604545999988</v>
      </c>
      <c r="L28" s="53">
        <v>669.71708133800189</v>
      </c>
      <c r="M28" s="53"/>
      <c r="N28" s="54">
        <v>160.89818616871432</v>
      </c>
      <c r="O28" s="53">
        <v>58.636592036104645</v>
      </c>
      <c r="P28" s="53">
        <v>109.76738910240948</v>
      </c>
      <c r="Q28" s="53"/>
      <c r="R28" s="55">
        <v>64.873227882203409</v>
      </c>
      <c r="S28" s="53">
        <v>87.289999999999992</v>
      </c>
      <c r="T28" s="54">
        <v>56.731916083576905</v>
      </c>
      <c r="U28" s="53">
        <v>208.89514396578028</v>
      </c>
      <c r="V28" s="53">
        <v>-99.127754863370797</v>
      </c>
      <c r="W28" s="53"/>
      <c r="X28" s="56">
        <v>0.38511710496025586</v>
      </c>
    </row>
    <row r="29" spans="1:24" x14ac:dyDescent="0.25">
      <c r="A29" s="51" t="s">
        <v>45</v>
      </c>
      <c r="B29" s="51" t="s">
        <v>212</v>
      </c>
      <c r="C29" s="52">
        <v>10.317461</v>
      </c>
      <c r="D29" s="52">
        <v>6.3669051831000001</v>
      </c>
      <c r="E29" s="53">
        <v>810</v>
      </c>
      <c r="F29" s="53">
        <v>924</v>
      </c>
      <c r="G29" s="53">
        <v>775.61333333333323</v>
      </c>
      <c r="H29" s="53">
        <v>1699.6133333333332</v>
      </c>
      <c r="I29" s="53">
        <v>266.94497317860225</v>
      </c>
      <c r="J29" s="53">
        <v>437.16601037876381</v>
      </c>
      <c r="K29" s="53">
        <v>900.61117068999988</v>
      </c>
      <c r="L29" s="53">
        <v>912.96914745433151</v>
      </c>
      <c r="M29" s="53"/>
      <c r="N29" s="54">
        <v>128.48471124620062</v>
      </c>
      <c r="O29" s="53">
        <v>164.73174294851546</v>
      </c>
      <c r="P29" s="53">
        <v>146.60822709735805</v>
      </c>
      <c r="Q29" s="53"/>
      <c r="R29" s="55">
        <v>88.487773053305602</v>
      </c>
      <c r="S29" s="53">
        <v>87.289999999999992</v>
      </c>
      <c r="T29" s="54">
        <v>42.371472049059726</v>
      </c>
      <c r="U29" s="53">
        <v>218.14924510236531</v>
      </c>
      <c r="V29" s="53">
        <v>-71.54101800500726</v>
      </c>
      <c r="W29" s="53"/>
      <c r="X29" s="56">
        <v>0.29448809503308132</v>
      </c>
    </row>
    <row r="30" spans="1:24" x14ac:dyDescent="0.25">
      <c r="A30" s="58" t="s">
        <v>46</v>
      </c>
      <c r="B30" s="51"/>
      <c r="C30" s="52">
        <v>14.149647999999999</v>
      </c>
      <c r="D30" s="52">
        <v>5.6598592000000005</v>
      </c>
      <c r="E30" s="53">
        <v>820</v>
      </c>
      <c r="F30" s="53">
        <v>647</v>
      </c>
      <c r="G30" s="53">
        <v>154.05666666666662</v>
      </c>
      <c r="H30" s="53">
        <v>801.05666666666662</v>
      </c>
      <c r="I30" s="53">
        <v>141.53296722764173</v>
      </c>
      <c r="J30" s="53">
        <v>561.79377074197077</v>
      </c>
      <c r="K30" s="53">
        <v>1235.1227739199999</v>
      </c>
      <c r="L30" s="53">
        <v>646.01885216949563</v>
      </c>
      <c r="M30" s="53"/>
      <c r="N30" s="54">
        <v>352.02176291793313</v>
      </c>
      <c r="O30" s="53">
        <v>56.613186891056699</v>
      </c>
      <c r="P30" s="53">
        <v>204.31747490449493</v>
      </c>
      <c r="Q30" s="53"/>
      <c r="R30" s="55">
        <v>45.656178314082133</v>
      </c>
      <c r="S30" s="53">
        <v>87.289999999999992</v>
      </c>
      <c r="T30" s="54">
        <v>39.703727664601324</v>
      </c>
      <c r="U30" s="53">
        <v>172.64990597868345</v>
      </c>
      <c r="V30" s="53">
        <v>31.66756892581148</v>
      </c>
      <c r="W30" s="53"/>
      <c r="X30" s="56">
        <v>1.0194669986133562</v>
      </c>
    </row>
    <row r="31" spans="1:24" x14ac:dyDescent="0.25">
      <c r="A31" s="51" t="s">
        <v>47</v>
      </c>
      <c r="B31" s="51" t="s">
        <v>212</v>
      </c>
      <c r="C31" s="52">
        <v>156.59496200000001</v>
      </c>
      <c r="D31" s="52">
        <v>67.727321064999998</v>
      </c>
      <c r="E31" s="53">
        <v>900</v>
      </c>
      <c r="F31" s="53">
        <v>2947.6666666666665</v>
      </c>
      <c r="G31" s="53">
        <v>99.183333333333394</v>
      </c>
      <c r="H31" s="53">
        <v>3046.85</v>
      </c>
      <c r="I31" s="53">
        <v>44.987014872119985</v>
      </c>
      <c r="J31" s="53">
        <v>4325.7145141420269</v>
      </c>
      <c r="K31" s="53">
        <v>13669.17423298</v>
      </c>
      <c r="L31" s="53">
        <v>4522.3618920144254</v>
      </c>
      <c r="M31" s="53"/>
      <c r="N31" s="54">
        <v>158.08215613382896</v>
      </c>
      <c r="O31" s="53">
        <v>19.456883932191893</v>
      </c>
      <c r="P31" s="53">
        <v>88.769520033010423</v>
      </c>
      <c r="Q31" s="53"/>
      <c r="R31" s="55">
        <v>28.87935751096785</v>
      </c>
      <c r="S31" s="53">
        <v>87.289999999999992</v>
      </c>
      <c r="T31" s="54">
        <v>27.623586729067483</v>
      </c>
      <c r="U31" s="53">
        <v>143.79294424003533</v>
      </c>
      <c r="V31" s="53">
        <v>-55.023424207024902</v>
      </c>
      <c r="W31" s="53"/>
      <c r="X31" s="56">
        <v>0.54968676303734509</v>
      </c>
    </row>
    <row r="32" spans="1:24" x14ac:dyDescent="0.25">
      <c r="A32" s="58" t="s">
        <v>48</v>
      </c>
      <c r="B32" s="51"/>
      <c r="C32" s="52">
        <v>44.353690999999998</v>
      </c>
      <c r="D32" s="52">
        <v>19.236195786699998</v>
      </c>
      <c r="E32" s="53">
        <v>930</v>
      </c>
      <c r="F32" s="53">
        <v>3026.6666666666665</v>
      </c>
      <c r="G32" s="53">
        <v>369.27333333333308</v>
      </c>
      <c r="H32" s="53">
        <v>3395.9399999999996</v>
      </c>
      <c r="I32" s="53">
        <v>176.53906404653924</v>
      </c>
      <c r="J32" s="53">
        <v>3042.0178973718262</v>
      </c>
      <c r="K32" s="53">
        <v>3871.6336873899995</v>
      </c>
      <c r="L32" s="53">
        <v>2122.7442634018353</v>
      </c>
      <c r="M32" s="53"/>
      <c r="N32" s="54">
        <v>203.23716602805035</v>
      </c>
      <c r="O32" s="53">
        <v>76.564992076984069</v>
      </c>
      <c r="P32" s="53">
        <v>139.90107905251722</v>
      </c>
      <c r="Q32" s="53"/>
      <c r="R32" s="55">
        <v>47.859472696462518</v>
      </c>
      <c r="S32" s="53">
        <v>87.289999999999992</v>
      </c>
      <c r="T32" s="54">
        <v>68.585450923843666</v>
      </c>
      <c r="U32" s="53">
        <v>203.73492362030618</v>
      </c>
      <c r="V32" s="53">
        <v>-63.833844567788958</v>
      </c>
      <c r="W32" s="53"/>
      <c r="X32" s="56">
        <v>0.49877841858575145</v>
      </c>
    </row>
    <row r="33" spans="1:24" x14ac:dyDescent="0.25">
      <c r="A33" s="51" t="s">
        <v>49</v>
      </c>
      <c r="B33" s="51" t="s">
        <v>212</v>
      </c>
      <c r="C33" s="52">
        <v>15.135168999999999</v>
      </c>
      <c r="D33" s="52">
        <v>1.5210844845</v>
      </c>
      <c r="E33" s="53">
        <v>950</v>
      </c>
      <c r="F33" s="53">
        <v>783.33333333333337</v>
      </c>
      <c r="G33" s="53">
        <v>15.539999999999964</v>
      </c>
      <c r="H33" s="53">
        <v>798.87333333333333</v>
      </c>
      <c r="I33" s="53">
        <v>525.19984358129409</v>
      </c>
      <c r="J33" s="53">
        <v>488.63073175014932</v>
      </c>
      <c r="K33" s="53">
        <v>1321.1489020099998</v>
      </c>
      <c r="L33" s="53">
        <v>53.352974668753056</v>
      </c>
      <c r="M33" s="53"/>
      <c r="N33" s="54">
        <v>148.77856466527129</v>
      </c>
      <c r="O33" s="53">
        <v>52.782584279920059</v>
      </c>
      <c r="P33" s="53">
        <v>100.78057447259567</v>
      </c>
      <c r="Q33" s="53"/>
      <c r="R33" s="55">
        <v>3.5250993674899207</v>
      </c>
      <c r="S33" s="53">
        <v>87.289999999999992</v>
      </c>
      <c r="T33" s="54">
        <v>32.284458254159524</v>
      </c>
      <c r="U33" s="53">
        <v>123.09955762164944</v>
      </c>
      <c r="V33" s="53">
        <v>-22.318983149053764</v>
      </c>
      <c r="W33" s="53"/>
      <c r="X33" s="56">
        <v>0.6043017844245514</v>
      </c>
    </row>
    <row r="34" spans="1:24" x14ac:dyDescent="0.25">
      <c r="A34" s="58" t="s">
        <v>50</v>
      </c>
      <c r="B34" s="51"/>
      <c r="C34" s="52">
        <v>8.2078340000000001</v>
      </c>
      <c r="D34" s="52">
        <v>0.53843391039999988</v>
      </c>
      <c r="E34" s="53">
        <v>990</v>
      </c>
      <c r="F34" s="53">
        <v>410</v>
      </c>
      <c r="G34" s="53">
        <v>13.053333333333342</v>
      </c>
      <c r="H34" s="53">
        <v>423.05333333333334</v>
      </c>
      <c r="I34" s="53">
        <v>785.71079042746226</v>
      </c>
      <c r="J34" s="53">
        <v>724.5657489818152</v>
      </c>
      <c r="K34" s="53">
        <v>716.46182985999997</v>
      </c>
      <c r="L34" s="53">
        <v>19.264288445327963</v>
      </c>
      <c r="M34" s="53"/>
      <c r="N34" s="54">
        <v>265.18759878419451</v>
      </c>
      <c r="O34" s="53">
        <v>51.542627852041512</v>
      </c>
      <c r="P34" s="53">
        <v>158.36511331811801</v>
      </c>
      <c r="Q34" s="53"/>
      <c r="R34" s="55">
        <v>2.3470611668471806</v>
      </c>
      <c r="S34" s="53">
        <v>87.289999999999992</v>
      </c>
      <c r="T34" s="54">
        <v>88.277339549242242</v>
      </c>
      <c r="U34" s="53">
        <v>177.9144007160894</v>
      </c>
      <c r="V34" s="53">
        <v>-19.549287397971398</v>
      </c>
      <c r="W34" s="53"/>
      <c r="X34" s="56">
        <v>0.74526738059661934</v>
      </c>
    </row>
    <row r="35" spans="1:24" x14ac:dyDescent="0.25">
      <c r="A35" s="51" t="s">
        <v>51</v>
      </c>
      <c r="B35" s="51" t="s">
        <v>212</v>
      </c>
      <c r="C35" s="52">
        <v>12.825314000000001</v>
      </c>
      <c r="D35" s="52">
        <v>4.6838046728000009</v>
      </c>
      <c r="E35" s="53">
        <v>1020</v>
      </c>
      <c r="F35" s="53">
        <v>272</v>
      </c>
      <c r="G35" s="53">
        <v>254.63</v>
      </c>
      <c r="H35" s="53">
        <v>526.63</v>
      </c>
      <c r="I35" s="53">
        <v>112.43637102509189</v>
      </c>
      <c r="J35" s="53">
        <v>955.40212145726036</v>
      </c>
      <c r="K35" s="53">
        <v>1119.52165906</v>
      </c>
      <c r="L35" s="53">
        <v>685.37843640300855</v>
      </c>
      <c r="M35" s="53"/>
      <c r="N35" s="54">
        <v>248.04323358471848</v>
      </c>
      <c r="O35" s="53">
        <v>41.061762698363566</v>
      </c>
      <c r="P35" s="53">
        <v>144.55249814154104</v>
      </c>
      <c r="Q35" s="53"/>
      <c r="R35" s="55">
        <v>53.439505372188826</v>
      </c>
      <c r="S35" s="53">
        <v>87.289999999999992</v>
      </c>
      <c r="T35" s="54">
        <v>74.493468265748533</v>
      </c>
      <c r="U35" s="53">
        <v>215.22297363793734</v>
      </c>
      <c r="V35" s="53">
        <v>-70.670475496396307</v>
      </c>
      <c r="W35" s="53"/>
      <c r="X35" s="56">
        <v>0.57624711105886306</v>
      </c>
    </row>
    <row r="36" spans="1:24" x14ac:dyDescent="0.25">
      <c r="A36" s="57" t="s">
        <v>52</v>
      </c>
      <c r="B36" s="51" t="s">
        <v>212</v>
      </c>
      <c r="C36" s="52">
        <v>53.259017999999998</v>
      </c>
      <c r="D36" s="52">
        <v>10.651803600000001</v>
      </c>
      <c r="E36" s="53">
        <v>1045</v>
      </c>
      <c r="F36" s="53">
        <v>2279.6666666666665</v>
      </c>
      <c r="G36" s="53">
        <v>96.7800000000002</v>
      </c>
      <c r="H36" s="53">
        <v>2376.4466666666667</v>
      </c>
      <c r="I36" s="53">
        <v>223.10274915946312</v>
      </c>
      <c r="J36" s="53">
        <v>902.70719804667442</v>
      </c>
      <c r="K36" s="53">
        <v>4648.9796812199993</v>
      </c>
      <c r="L36" s="53">
        <v>854.71200991967066</v>
      </c>
      <c r="M36" s="53"/>
      <c r="N36" s="54">
        <v>135.24015197568389</v>
      </c>
      <c r="O36" s="53">
        <v>44.620549831892632</v>
      </c>
      <c r="P36" s="53">
        <v>89.930350903788252</v>
      </c>
      <c r="Q36" s="53"/>
      <c r="R36" s="55">
        <v>16.048211965148713</v>
      </c>
      <c r="S36" s="53">
        <v>87.289999999999992</v>
      </c>
      <c r="T36" s="54">
        <v>16.949377437764145</v>
      </c>
      <c r="U36" s="53">
        <v>120.28758940291284</v>
      </c>
      <c r="V36" s="53">
        <v>-30.357238499124591</v>
      </c>
      <c r="W36" s="53"/>
      <c r="X36" s="56">
        <v>0.56215338858727248</v>
      </c>
    </row>
    <row r="37" spans="1:24" x14ac:dyDescent="0.25">
      <c r="A37" s="59" t="s">
        <v>53</v>
      </c>
      <c r="B37" s="51" t="s">
        <v>212</v>
      </c>
      <c r="C37" s="52">
        <v>3.8898799999999998</v>
      </c>
      <c r="D37" s="52">
        <v>0.91139888400000013</v>
      </c>
      <c r="E37" s="53">
        <v>1060</v>
      </c>
      <c r="F37" s="53">
        <v>1161</v>
      </c>
      <c r="G37" s="53">
        <v>24.6099999999999</v>
      </c>
      <c r="H37" s="53">
        <v>1185.6099999999999</v>
      </c>
      <c r="I37" s="53">
        <v>1300.868391232307</v>
      </c>
      <c r="J37" s="53">
        <v>255.99865804854736</v>
      </c>
      <c r="K37" s="53">
        <v>339.54762519999997</v>
      </c>
      <c r="L37" s="53">
        <v>78.843585238673725</v>
      </c>
      <c r="M37" s="53"/>
      <c r="N37" s="54">
        <v>292.47300911854109</v>
      </c>
      <c r="O37" s="53">
        <v>304.79346406572955</v>
      </c>
      <c r="P37" s="53">
        <v>298.63323659213529</v>
      </c>
      <c r="Q37" s="53"/>
      <c r="R37" s="55">
        <v>20.268899101944978</v>
      </c>
      <c r="S37" s="53">
        <v>87.289999999999992</v>
      </c>
      <c r="T37" s="54">
        <v>65.811453836248774</v>
      </c>
      <c r="U37" s="53">
        <v>173.37035293819375</v>
      </c>
      <c r="V37" s="53">
        <v>125.26288365394154</v>
      </c>
      <c r="W37" s="53"/>
      <c r="X37" s="56">
        <v>0.84349199318642221</v>
      </c>
    </row>
    <row r="38" spans="1:24" x14ac:dyDescent="0.25">
      <c r="A38" s="59" t="s">
        <v>54</v>
      </c>
      <c r="B38" s="51" t="s">
        <v>212</v>
      </c>
      <c r="C38" s="52">
        <v>14.133279999999999</v>
      </c>
      <c r="D38" s="52">
        <v>4.8137951680000004</v>
      </c>
      <c r="E38" s="53">
        <v>1070</v>
      </c>
      <c r="F38" s="53">
        <v>892.66666666666663</v>
      </c>
      <c r="G38" s="53">
        <v>21.646666666666647</v>
      </c>
      <c r="H38" s="53">
        <v>914.31333333333328</v>
      </c>
      <c r="I38" s="53">
        <v>189.93606944709393</v>
      </c>
      <c r="J38" s="53">
        <v>1135.8252003062428</v>
      </c>
      <c r="K38" s="53">
        <v>1233.6940111999997</v>
      </c>
      <c r="L38" s="53">
        <v>588.13194935949389</v>
      </c>
      <c r="M38" s="53"/>
      <c r="N38" s="54">
        <v>239.99850418619886</v>
      </c>
      <c r="O38" s="53">
        <v>64.692225253680192</v>
      </c>
      <c r="P38" s="53">
        <v>152.34536471993954</v>
      </c>
      <c r="Q38" s="53"/>
      <c r="R38" s="55">
        <v>41.613266655687426</v>
      </c>
      <c r="S38" s="53">
        <v>87.289999999999992</v>
      </c>
      <c r="T38" s="54">
        <v>80.365293852965678</v>
      </c>
      <c r="U38" s="53">
        <v>209.26856050865308</v>
      </c>
      <c r="V38" s="53">
        <v>-56.923195788713542</v>
      </c>
      <c r="W38" s="53"/>
      <c r="X38" s="56">
        <v>0.57342226563525078</v>
      </c>
    </row>
    <row r="39" spans="1:24" x14ac:dyDescent="0.25">
      <c r="A39" s="59" t="s">
        <v>55</v>
      </c>
      <c r="B39" s="51" t="s">
        <v>212</v>
      </c>
      <c r="C39" s="52">
        <v>11.296173</v>
      </c>
      <c r="D39" s="52">
        <v>3.9536605499999999</v>
      </c>
      <c r="E39" s="53">
        <v>1120</v>
      </c>
      <c r="F39" s="53">
        <v>803.33333333333337</v>
      </c>
      <c r="G39" s="53">
        <v>635.77999999999986</v>
      </c>
      <c r="H39" s="53">
        <v>1439.1133333333332</v>
      </c>
      <c r="I39" s="53">
        <v>363.99516729713514</v>
      </c>
      <c r="J39" s="53">
        <v>889.41826040175954</v>
      </c>
      <c r="K39" s="53">
        <v>986.04294116999984</v>
      </c>
      <c r="L39" s="53">
        <v>718.3453631943471</v>
      </c>
      <c r="M39" s="53"/>
      <c r="N39" s="54">
        <v>212.01021276595745</v>
      </c>
      <c r="O39" s="53">
        <v>127.3983085539973</v>
      </c>
      <c r="P39" s="53">
        <v>169.70426065997736</v>
      </c>
      <c r="Q39" s="53"/>
      <c r="R39" s="55">
        <v>63.591922963143993</v>
      </c>
      <c r="S39" s="53">
        <v>87.289999999999992</v>
      </c>
      <c r="T39" s="54">
        <v>78.736246373153065</v>
      </c>
      <c r="U39" s="53">
        <v>229.61816933629706</v>
      </c>
      <c r="V39" s="53">
        <v>-59.913908676319693</v>
      </c>
      <c r="W39" s="53"/>
      <c r="X39" s="56">
        <v>0.46165818101147055</v>
      </c>
    </row>
    <row r="40" spans="1:24" x14ac:dyDescent="0.25">
      <c r="A40" s="59" t="s">
        <v>56</v>
      </c>
      <c r="B40" s="51" t="s">
        <v>212</v>
      </c>
      <c r="C40" s="52">
        <v>37.964306000000001</v>
      </c>
      <c r="D40" s="52">
        <v>7.5169325880000004</v>
      </c>
      <c r="E40" s="53">
        <v>1130</v>
      </c>
      <c r="F40" s="53">
        <v>484</v>
      </c>
      <c r="G40" s="53">
        <v>467.63</v>
      </c>
      <c r="H40" s="53">
        <v>951.63</v>
      </c>
      <c r="I40" s="53">
        <v>126.59818201897649</v>
      </c>
      <c r="J40" s="53">
        <v>2774.2050734622094</v>
      </c>
      <c r="K40" s="53">
        <v>3313.9042707399999</v>
      </c>
      <c r="L40" s="53">
        <v>501.15872578518457</v>
      </c>
      <c r="M40" s="53"/>
      <c r="N40" s="54">
        <v>208.43863221884499</v>
      </c>
      <c r="O40" s="53">
        <v>25.066440039757346</v>
      </c>
      <c r="P40" s="53">
        <v>116.75253612930116</v>
      </c>
      <c r="Q40" s="53"/>
      <c r="R40" s="55">
        <v>13.200787228540001</v>
      </c>
      <c r="S40" s="53">
        <v>87.289999999999992</v>
      </c>
      <c r="T40" s="54">
        <v>73.074036266123485</v>
      </c>
      <c r="U40" s="53">
        <v>173.56482349466347</v>
      </c>
      <c r="V40" s="53">
        <v>-56.812287365362309</v>
      </c>
      <c r="W40" s="53"/>
      <c r="X40" s="56">
        <v>0.60046335433070563</v>
      </c>
    </row>
    <row r="41" spans="1:24" x14ac:dyDescent="0.25">
      <c r="A41" s="58" t="s">
        <v>57</v>
      </c>
      <c r="B41" s="51"/>
      <c r="C41" s="52">
        <v>5.7195</v>
      </c>
      <c r="D41" s="52">
        <v>0.28769085000000005</v>
      </c>
      <c r="E41" s="53">
        <v>1200</v>
      </c>
      <c r="F41" s="53">
        <v>403</v>
      </c>
      <c r="G41" s="53">
        <v>33.516666666666652</v>
      </c>
      <c r="H41" s="53">
        <v>436.51666666666665</v>
      </c>
      <c r="I41" s="53">
        <v>1517.3116095512478</v>
      </c>
      <c r="J41" s="53">
        <v>355.95362909212787</v>
      </c>
      <c r="K41" s="53">
        <v>499.25515499999995</v>
      </c>
      <c r="L41" s="53">
        <v>12.594173585491077</v>
      </c>
      <c r="M41" s="53"/>
      <c r="N41" s="54">
        <v>301.34941693940112</v>
      </c>
      <c r="O41" s="53">
        <v>76.320773960427772</v>
      </c>
      <c r="P41" s="53">
        <v>188.83509544991443</v>
      </c>
      <c r="Q41" s="53"/>
      <c r="R41" s="55">
        <v>2.2019710788514866</v>
      </c>
      <c r="S41" s="53">
        <v>87.289999999999992</v>
      </c>
      <c r="T41" s="54">
        <v>62.235095566418018</v>
      </c>
      <c r="U41" s="53">
        <v>151.7270666452695</v>
      </c>
      <c r="V41" s="53">
        <v>37.108028804644931</v>
      </c>
      <c r="W41" s="53"/>
      <c r="X41" s="56">
        <v>0.99306413681594929</v>
      </c>
    </row>
    <row r="42" spans="1:24" x14ac:dyDescent="0.25">
      <c r="A42" s="58" t="s">
        <v>58</v>
      </c>
      <c r="B42" s="51"/>
      <c r="C42" s="52">
        <v>22.253958999999998</v>
      </c>
      <c r="D42" s="52">
        <v>2.1274784804000002</v>
      </c>
      <c r="E42" s="53">
        <v>1270</v>
      </c>
      <c r="F42" s="53">
        <v>762</v>
      </c>
      <c r="G42" s="53">
        <v>21.156666666666638</v>
      </c>
      <c r="H42" s="53">
        <v>783.15666666666664</v>
      </c>
      <c r="I42" s="53">
        <v>368.11496514851729</v>
      </c>
      <c r="J42" s="53">
        <v>1632.8070715407596</v>
      </c>
      <c r="K42" s="53">
        <v>1942.5480811099997</v>
      </c>
      <c r="L42" s="53">
        <v>103.28275366762891</v>
      </c>
      <c r="M42" s="53"/>
      <c r="N42" s="54">
        <v>270.51798742138362</v>
      </c>
      <c r="O42" s="53">
        <v>35.191790668198259</v>
      </c>
      <c r="P42" s="53">
        <v>152.85488904479095</v>
      </c>
      <c r="Q42" s="53"/>
      <c r="R42" s="55">
        <v>4.6410957109981608</v>
      </c>
      <c r="S42" s="53">
        <v>87.289999999999992</v>
      </c>
      <c r="T42" s="54">
        <v>73.371532298624246</v>
      </c>
      <c r="U42" s="53">
        <v>165.3026280096224</v>
      </c>
      <c r="V42" s="53">
        <v>-12.447738964831444</v>
      </c>
      <c r="W42" s="53"/>
      <c r="X42" s="56">
        <v>0.81825071591008391</v>
      </c>
    </row>
    <row r="43" spans="1:24" x14ac:dyDescent="0.25">
      <c r="A43" s="59" t="s">
        <v>59</v>
      </c>
      <c r="B43" s="51" t="s">
        <v>212</v>
      </c>
      <c r="C43" s="52">
        <v>24.407381000000001</v>
      </c>
      <c r="D43" s="52">
        <v>2.3870418618000002</v>
      </c>
      <c r="E43" s="53">
        <v>1330</v>
      </c>
      <c r="F43" s="53">
        <v>670.66666666666663</v>
      </c>
      <c r="G43" s="53">
        <v>188.81666666666672</v>
      </c>
      <c r="H43" s="53">
        <v>859.48333333333335</v>
      </c>
      <c r="I43" s="53">
        <v>360.06211164022972</v>
      </c>
      <c r="J43" s="53">
        <v>2207.9246207347005</v>
      </c>
      <c r="K43" s="53">
        <v>2130.5202874900001</v>
      </c>
      <c r="L43" s="53">
        <v>90.486799403701141</v>
      </c>
      <c r="M43" s="53"/>
      <c r="N43" s="54">
        <v>350.14170212765958</v>
      </c>
      <c r="O43" s="53">
        <v>35.214074518414463</v>
      </c>
      <c r="P43" s="53">
        <v>192.67788832303702</v>
      </c>
      <c r="Q43" s="53"/>
      <c r="R43" s="55">
        <v>3.7073539108395588</v>
      </c>
      <c r="S43" s="53">
        <v>87.289999999999992</v>
      </c>
      <c r="T43" s="54">
        <v>90.461349406341483</v>
      </c>
      <c r="U43" s="53">
        <v>181.45870331718103</v>
      </c>
      <c r="V43" s="53">
        <v>11.219185005855991</v>
      </c>
      <c r="W43" s="53"/>
      <c r="X43" s="56">
        <v>0.96479721205664304</v>
      </c>
    </row>
    <row r="44" spans="1:24" x14ac:dyDescent="0.25">
      <c r="A44" s="58" t="s">
        <v>60</v>
      </c>
      <c r="B44" s="51"/>
      <c r="C44" s="52">
        <v>20.316085999999999</v>
      </c>
      <c r="D44" s="52">
        <v>7.1187565344000001</v>
      </c>
      <c r="E44" s="53">
        <v>1380</v>
      </c>
      <c r="F44" s="53">
        <v>853.66666666666663</v>
      </c>
      <c r="G44" s="53">
        <v>111.00333333333333</v>
      </c>
      <c r="H44" s="53">
        <v>964.67</v>
      </c>
      <c r="I44" s="53">
        <v>135.51102574423226</v>
      </c>
      <c r="J44" s="53">
        <v>2030.992855182169</v>
      </c>
      <c r="K44" s="53">
        <v>1773.3911469399998</v>
      </c>
      <c r="L44" s="53">
        <v>917.36217931937233</v>
      </c>
      <c r="M44" s="53"/>
      <c r="N44" s="54">
        <v>287.67499289267948</v>
      </c>
      <c r="O44" s="53">
        <v>47.483063420778983</v>
      </c>
      <c r="P44" s="53">
        <v>167.57902815672924</v>
      </c>
      <c r="Q44" s="53"/>
      <c r="R44" s="55">
        <v>45.154474110779624</v>
      </c>
      <c r="S44" s="53">
        <v>87.289999999999992</v>
      </c>
      <c r="T44" s="54">
        <v>99.969691759631715</v>
      </c>
      <c r="U44" s="53">
        <v>232.41416587041135</v>
      </c>
      <c r="V44" s="53">
        <v>-64.835137713682116</v>
      </c>
      <c r="W44" s="53"/>
      <c r="X44" s="56">
        <v>0.61888437784184003</v>
      </c>
    </row>
    <row r="45" spans="1:24" x14ac:dyDescent="0.25">
      <c r="A45" s="58" t="s">
        <v>61</v>
      </c>
      <c r="B45" s="51"/>
      <c r="C45" s="52">
        <v>182.142594</v>
      </c>
      <c r="D45" s="52">
        <v>23.204966475600003</v>
      </c>
      <c r="E45" s="53">
        <v>1380</v>
      </c>
      <c r="F45" s="53">
        <v>2816</v>
      </c>
      <c r="G45" s="53">
        <v>1225.0999999999999</v>
      </c>
      <c r="H45" s="53">
        <v>4041.1</v>
      </c>
      <c r="I45" s="53">
        <v>174.14806456407564</v>
      </c>
      <c r="J45" s="53">
        <v>7487.2182820776952</v>
      </c>
      <c r="K45" s="53">
        <v>15899.227030259999</v>
      </c>
      <c r="L45" s="53">
        <v>641.1721213121815</v>
      </c>
      <c r="M45" s="53"/>
      <c r="N45" s="54">
        <v>211.76939545948801</v>
      </c>
      <c r="O45" s="53">
        <v>22.186463425463238</v>
      </c>
      <c r="P45" s="53">
        <v>116.97792944247563</v>
      </c>
      <c r="Q45" s="53"/>
      <c r="R45" s="55">
        <v>3.5201657516318314</v>
      </c>
      <c r="S45" s="53">
        <v>87.289999999999992</v>
      </c>
      <c r="T45" s="54">
        <v>41.106355837216718</v>
      </c>
      <c r="U45" s="53">
        <v>131.91652158884855</v>
      </c>
      <c r="V45" s="53">
        <v>-14.938592146372926</v>
      </c>
      <c r="W45" s="53"/>
      <c r="X45" s="56">
        <v>0.80266441575650882</v>
      </c>
    </row>
    <row r="46" spans="1:24" x14ac:dyDescent="0.25">
      <c r="A46" s="59" t="s">
        <v>62</v>
      </c>
      <c r="B46" s="51" t="s">
        <v>212</v>
      </c>
      <c r="C46" s="52">
        <v>6.7697269999999996</v>
      </c>
      <c r="D46" s="52">
        <v>2.0485193901999996</v>
      </c>
      <c r="E46" s="53">
        <v>1460</v>
      </c>
      <c r="F46" s="53">
        <v>550.33333333333337</v>
      </c>
      <c r="G46" s="53">
        <v>12.373333333333335</v>
      </c>
      <c r="H46" s="53">
        <v>562.70666666666671</v>
      </c>
      <c r="I46" s="53">
        <v>274.68945100477129</v>
      </c>
      <c r="J46" s="53">
        <v>442.82191273384143</v>
      </c>
      <c r="K46" s="53">
        <v>590.9294698299999</v>
      </c>
      <c r="L46" s="53">
        <v>85.575225277855822</v>
      </c>
      <c r="M46" s="53"/>
      <c r="N46" s="54">
        <v>288.19531904532045</v>
      </c>
      <c r="O46" s="53">
        <v>83.121027874043776</v>
      </c>
      <c r="P46" s="53">
        <v>185.6581734596821</v>
      </c>
      <c r="Q46" s="53"/>
      <c r="R46" s="55">
        <v>12.64086798150883</v>
      </c>
      <c r="S46" s="53">
        <v>87.289999999999992</v>
      </c>
      <c r="T46" s="54">
        <v>65.412078320712411</v>
      </c>
      <c r="U46" s="53">
        <v>165.34294630222124</v>
      </c>
      <c r="V46" s="53">
        <v>20.315227157460868</v>
      </c>
      <c r="W46" s="53"/>
      <c r="X46" s="56">
        <v>0.87150775249445522</v>
      </c>
    </row>
    <row r="47" spans="1:24" x14ac:dyDescent="0.25">
      <c r="A47" s="59" t="s">
        <v>63</v>
      </c>
      <c r="B47" s="51" t="s">
        <v>212</v>
      </c>
      <c r="C47" s="52">
        <v>14.538639999999999</v>
      </c>
      <c r="D47" s="52">
        <v>10.82401748</v>
      </c>
      <c r="E47" s="53">
        <v>1480</v>
      </c>
      <c r="F47" s="53">
        <v>1139.3333333333333</v>
      </c>
      <c r="G47" s="53">
        <v>10.450000000000045</v>
      </c>
      <c r="H47" s="53">
        <v>1149.7833333333333</v>
      </c>
      <c r="I47" s="53">
        <v>106.22519184377123</v>
      </c>
      <c r="J47" s="53">
        <v>1353.3733704132858</v>
      </c>
      <c r="K47" s="53">
        <v>1269.0778855999997</v>
      </c>
      <c r="L47" s="53">
        <v>1285.2574705159846</v>
      </c>
      <c r="M47" s="53"/>
      <c r="N47" s="54">
        <v>306.35276283618583</v>
      </c>
      <c r="O47" s="53">
        <v>79.084655327687685</v>
      </c>
      <c r="P47" s="53">
        <v>192.71870908193677</v>
      </c>
      <c r="Q47" s="53"/>
      <c r="R47" s="55">
        <v>88.402867841557708</v>
      </c>
      <c r="S47" s="53">
        <v>87.289999999999992</v>
      </c>
      <c r="T47" s="54">
        <v>93.08803095841742</v>
      </c>
      <c r="U47" s="53">
        <v>268.78089879997515</v>
      </c>
      <c r="V47" s="53">
        <v>-76.062189718038383</v>
      </c>
      <c r="W47" s="53"/>
      <c r="X47" s="56">
        <v>0.56989310662319681</v>
      </c>
    </row>
    <row r="48" spans="1:24" x14ac:dyDescent="0.25">
      <c r="A48" s="59" t="s">
        <v>64</v>
      </c>
      <c r="B48" s="51" t="s">
        <v>212</v>
      </c>
      <c r="C48" s="52">
        <v>2.074465</v>
      </c>
      <c r="D48" s="52">
        <v>1.166264223</v>
      </c>
      <c r="E48" s="53">
        <v>1550</v>
      </c>
      <c r="F48" s="53">
        <v>422.33333333333331</v>
      </c>
      <c r="G48" s="53">
        <v>5.7633333333333212</v>
      </c>
      <c r="H48" s="53">
        <v>428.09666666666664</v>
      </c>
      <c r="I48" s="53">
        <v>367.06662025991568</v>
      </c>
      <c r="J48" s="53">
        <v>217.72886964494572</v>
      </c>
      <c r="K48" s="53">
        <v>181.08004984999999</v>
      </c>
      <c r="L48" s="53">
        <v>242.07457528640762</v>
      </c>
      <c r="M48" s="53"/>
      <c r="N48" s="54">
        <v>753.28115501519756</v>
      </c>
      <c r="O48" s="53">
        <v>206.36485391012459</v>
      </c>
      <c r="P48" s="53">
        <v>479.82300446266106</v>
      </c>
      <c r="Q48" s="53"/>
      <c r="R48" s="55">
        <v>116.69253291157365</v>
      </c>
      <c r="S48" s="53">
        <v>87.289999999999992</v>
      </c>
      <c r="T48" s="54">
        <v>104.9566368412799</v>
      </c>
      <c r="U48" s="53">
        <v>308.93916975285356</v>
      </c>
      <c r="V48" s="53">
        <v>170.8838347098075</v>
      </c>
      <c r="W48" s="53"/>
      <c r="X48" s="56">
        <v>1.2191415475380001</v>
      </c>
    </row>
    <row r="49" spans="1:24" x14ac:dyDescent="0.25">
      <c r="A49" s="58" t="s">
        <v>65</v>
      </c>
      <c r="B49" s="51"/>
      <c r="C49" s="52">
        <v>1252.139596</v>
      </c>
      <c r="D49" s="52">
        <v>409.19921997279994</v>
      </c>
      <c r="E49" s="53">
        <v>1570</v>
      </c>
      <c r="F49" s="53">
        <v>4606</v>
      </c>
      <c r="G49" s="53">
        <v>35.239999999999782</v>
      </c>
      <c r="H49" s="53">
        <v>4641.24</v>
      </c>
      <c r="I49" s="53">
        <v>11.342250359882186</v>
      </c>
      <c r="J49" s="53">
        <v>47464.625383276027</v>
      </c>
      <c r="K49" s="53">
        <v>109299.26533483999</v>
      </c>
      <c r="L49" s="53">
        <v>21352.748578051775</v>
      </c>
      <c r="M49" s="53"/>
      <c r="N49" s="54">
        <v>409.99975609756098</v>
      </c>
      <c r="O49" s="53">
        <v>3.7066474176094979</v>
      </c>
      <c r="P49" s="53">
        <v>206.85320175758523</v>
      </c>
      <c r="Q49" s="53"/>
      <c r="R49" s="55">
        <v>17.053009621502117</v>
      </c>
      <c r="S49" s="53">
        <v>87.289999999999992</v>
      </c>
      <c r="T49" s="54">
        <v>37.906816088959481</v>
      </c>
      <c r="U49" s="53">
        <v>142.24982571046158</v>
      </c>
      <c r="V49" s="53">
        <v>64.603376047123646</v>
      </c>
      <c r="W49" s="53"/>
      <c r="X49" s="56">
        <v>1.4411256887304857</v>
      </c>
    </row>
    <row r="50" spans="1:24" x14ac:dyDescent="0.25">
      <c r="A50" s="58" t="s">
        <v>66</v>
      </c>
      <c r="B50" s="51"/>
      <c r="C50" s="52">
        <v>89.7089</v>
      </c>
      <c r="D50" s="52">
        <v>2.1888971600000002</v>
      </c>
      <c r="E50" s="53">
        <v>1730</v>
      </c>
      <c r="F50" s="53">
        <v>4128.666666666667</v>
      </c>
      <c r="G50" s="53">
        <v>38.596666666666351</v>
      </c>
      <c r="H50" s="53">
        <v>4167.2633333333333</v>
      </c>
      <c r="I50" s="53">
        <v>1903.8186944028623</v>
      </c>
      <c r="J50" s="53">
        <v>9555.0904569261038</v>
      </c>
      <c r="K50" s="53">
        <v>7830.6898809999993</v>
      </c>
      <c r="L50" s="53">
        <v>101.38091172728409</v>
      </c>
      <c r="M50" s="53"/>
      <c r="N50" s="54">
        <v>470.14674473067919</v>
      </c>
      <c r="O50" s="53">
        <v>46.453176143429843</v>
      </c>
      <c r="P50" s="53">
        <v>258.29996043705449</v>
      </c>
      <c r="Q50" s="53"/>
      <c r="R50" s="55">
        <v>1.130109852280923</v>
      </c>
      <c r="S50" s="53">
        <v>87.289999999999992</v>
      </c>
      <c r="T50" s="54">
        <v>106.51217947077831</v>
      </c>
      <c r="U50" s="53">
        <v>194.93228932305922</v>
      </c>
      <c r="V50" s="53">
        <v>63.367671113995272</v>
      </c>
      <c r="W50" s="53"/>
      <c r="X50" s="56">
        <v>1.2059232114991221</v>
      </c>
    </row>
    <row r="51" spans="1:24" x14ac:dyDescent="0.25">
      <c r="A51" s="58" t="s">
        <v>67</v>
      </c>
      <c r="B51" s="51"/>
      <c r="C51" s="52">
        <v>22.845549999999999</v>
      </c>
      <c r="D51" s="52">
        <v>0.390658905</v>
      </c>
      <c r="E51" s="53">
        <v>1738.4478379469372</v>
      </c>
      <c r="F51" s="53">
        <v>369.66666666666669</v>
      </c>
      <c r="G51" s="53">
        <v>530.45333333333338</v>
      </c>
      <c r="H51" s="53">
        <v>900.12000000000012</v>
      </c>
      <c r="I51" s="53">
        <v>2304.1072108672402</v>
      </c>
      <c r="J51" s="53">
        <v>2952.5694653651085</v>
      </c>
      <c r="K51" s="53">
        <v>1994.1880594999998</v>
      </c>
      <c r="L51" s="53">
        <v>13.996073753859866</v>
      </c>
      <c r="M51" s="53"/>
      <c r="N51" s="54">
        <v>389.19567022486825</v>
      </c>
      <c r="O51" s="53">
        <v>39.400233305829808</v>
      </c>
      <c r="P51" s="53">
        <v>214.29795176534904</v>
      </c>
      <c r="Q51" s="53"/>
      <c r="R51" s="55">
        <v>0.61263894954859333</v>
      </c>
      <c r="S51" s="53">
        <v>87.289999999999992</v>
      </c>
      <c r="T51" s="54">
        <v>129.24046325718174</v>
      </c>
      <c r="U51" s="53">
        <v>217.14310220673033</v>
      </c>
      <c r="V51" s="53">
        <v>-2.8451504413812927</v>
      </c>
      <c r="W51" s="53"/>
      <c r="X51" s="56">
        <v>0.89617322924293463</v>
      </c>
    </row>
    <row r="52" spans="1:24" x14ac:dyDescent="0.25">
      <c r="A52" s="58" t="s">
        <v>68</v>
      </c>
      <c r="B52" s="51"/>
      <c r="C52" s="52">
        <v>25.904598</v>
      </c>
      <c r="D52" s="52">
        <v>7.4061245681999992</v>
      </c>
      <c r="E52" s="53">
        <v>1760</v>
      </c>
      <c r="F52" s="53">
        <v>1438.3333333333333</v>
      </c>
      <c r="G52" s="53">
        <v>3.566666666666606</v>
      </c>
      <c r="H52" s="53">
        <v>1441.8999999999999</v>
      </c>
      <c r="I52" s="53">
        <v>194.69021709291101</v>
      </c>
      <c r="J52" s="53">
        <v>3063.1455573210314</v>
      </c>
      <c r="K52" s="53">
        <v>2279.6046240000001</v>
      </c>
      <c r="L52" s="53">
        <v>521.58461254981307</v>
      </c>
      <c r="M52" s="53"/>
      <c r="N52" s="54">
        <v>371.6372323565958</v>
      </c>
      <c r="O52" s="53">
        <v>55.661933066863256</v>
      </c>
      <c r="P52" s="53">
        <v>213.64958271172952</v>
      </c>
      <c r="Q52" s="53"/>
      <c r="R52" s="55">
        <v>20.134827514011725</v>
      </c>
      <c r="S52" s="53">
        <v>88</v>
      </c>
      <c r="T52" s="54">
        <v>118.24717593845816</v>
      </c>
      <c r="U52" s="53">
        <v>226.38200345246989</v>
      </c>
      <c r="V52" s="53">
        <v>-12.732420740740366</v>
      </c>
      <c r="W52" s="53"/>
      <c r="X52" s="56">
        <v>0.82081885196016258</v>
      </c>
    </row>
    <row r="53" spans="1:24" x14ac:dyDescent="0.25">
      <c r="A53" s="58" t="s">
        <v>69</v>
      </c>
      <c r="B53" s="51"/>
      <c r="C53" s="52">
        <v>6.0804780000000003</v>
      </c>
      <c r="D53" s="52">
        <v>0.51927282119999996</v>
      </c>
      <c r="E53" s="53">
        <v>1780</v>
      </c>
      <c r="F53" s="53">
        <v>1022</v>
      </c>
      <c r="G53" s="53">
        <v>13.096666666666579</v>
      </c>
      <c r="H53" s="53">
        <v>1035.0966666666666</v>
      </c>
      <c r="I53" s="53">
        <v>1993.3580661407175</v>
      </c>
      <c r="J53" s="53">
        <v>428.50993873243749</v>
      </c>
      <c r="K53" s="53">
        <v>541.16254200000003</v>
      </c>
      <c r="L53" s="53">
        <v>56.336617217067264</v>
      </c>
      <c r="M53" s="53"/>
      <c r="N53" s="54">
        <v>347.99</v>
      </c>
      <c r="O53" s="53">
        <v>170.2327788484173</v>
      </c>
      <c r="P53" s="53">
        <v>259.11138942420865</v>
      </c>
      <c r="Q53" s="53"/>
      <c r="R53" s="55">
        <v>9.2651625771966053</v>
      </c>
      <c r="S53" s="53">
        <v>89</v>
      </c>
      <c r="T53" s="54">
        <v>70.473067862828785</v>
      </c>
      <c r="U53" s="53">
        <v>168.7382304400254</v>
      </c>
      <c r="V53" s="53">
        <v>90.373158984183249</v>
      </c>
      <c r="W53" s="53"/>
      <c r="X53" s="56">
        <v>1.0311533998327842</v>
      </c>
    </row>
    <row r="54" spans="1:24" x14ac:dyDescent="0.25">
      <c r="A54" s="58" t="s">
        <v>70</v>
      </c>
      <c r="B54" s="51"/>
      <c r="C54" s="52">
        <v>7.3212619999999999</v>
      </c>
      <c r="D54" s="52">
        <v>2.6202796697999999</v>
      </c>
      <c r="E54" s="53">
        <v>2010</v>
      </c>
      <c r="F54" s="53">
        <v>654</v>
      </c>
      <c r="G54" s="53">
        <v>14.57000000000005</v>
      </c>
      <c r="H54" s="53">
        <v>668.57</v>
      </c>
      <c r="I54" s="53">
        <v>255.15215330088429</v>
      </c>
      <c r="J54" s="53">
        <v>1088.1912995160737</v>
      </c>
      <c r="K54" s="53">
        <v>735.78683100000001</v>
      </c>
      <c r="L54" s="53">
        <v>415.89999671502397</v>
      </c>
      <c r="M54" s="53"/>
      <c r="N54" s="54">
        <v>440.90761421319797</v>
      </c>
      <c r="O54" s="53">
        <v>91.318955666386472</v>
      </c>
      <c r="P54" s="53">
        <v>266.11328493979221</v>
      </c>
      <c r="Q54" s="53"/>
      <c r="R54" s="55">
        <v>56.807145641697289</v>
      </c>
      <c r="S54" s="53">
        <v>100.5</v>
      </c>
      <c r="T54" s="54">
        <v>148.63438837676807</v>
      </c>
      <c r="U54" s="53">
        <v>305.94153401846535</v>
      </c>
      <c r="V54" s="53">
        <v>-39.828249078673139</v>
      </c>
      <c r="W54" s="53"/>
      <c r="X54" s="56">
        <v>0.72057495499546431</v>
      </c>
    </row>
    <row r="55" spans="1:24" x14ac:dyDescent="0.25">
      <c r="A55" s="58" t="s">
        <v>71</v>
      </c>
      <c r="B55" s="51"/>
      <c r="C55" s="52">
        <v>8.0976879999999998</v>
      </c>
      <c r="D55" s="52">
        <v>1.3344989824000002</v>
      </c>
      <c r="E55" s="53">
        <v>2180</v>
      </c>
      <c r="F55" s="53">
        <v>469</v>
      </c>
      <c r="G55" s="53">
        <v>10.993333333333339</v>
      </c>
      <c r="H55" s="53">
        <v>479.99333333333334</v>
      </c>
      <c r="I55" s="53">
        <v>359.68055402342827</v>
      </c>
      <c r="J55" s="53">
        <v>866.62349330328436</v>
      </c>
      <c r="K55" s="53">
        <v>882.64799199999993</v>
      </c>
      <c r="L55" s="53">
        <v>212.04800319826529</v>
      </c>
      <c r="M55" s="53"/>
      <c r="N55" s="54">
        <v>518.72627238808525</v>
      </c>
      <c r="O55" s="53">
        <v>59.275355303060984</v>
      </c>
      <c r="P55" s="53">
        <v>289.00081384557313</v>
      </c>
      <c r="Q55" s="53"/>
      <c r="R55" s="55">
        <v>26.186240220451232</v>
      </c>
      <c r="S55" s="53">
        <v>109</v>
      </c>
      <c r="T55" s="54">
        <v>107.02110198655275</v>
      </c>
      <c r="U55" s="53">
        <v>242.20734220700399</v>
      </c>
      <c r="V55" s="53">
        <v>46.793471638569144</v>
      </c>
      <c r="W55" s="53"/>
      <c r="X55" s="56">
        <v>1.0708310236622651</v>
      </c>
    </row>
    <row r="56" spans="1:24" x14ac:dyDescent="0.25">
      <c r="A56" s="58" t="s">
        <v>72</v>
      </c>
      <c r="B56" s="51"/>
      <c r="C56" s="52">
        <v>10.671200000000001</v>
      </c>
      <c r="D56" s="52">
        <v>0.85156176000000006</v>
      </c>
      <c r="E56" s="53">
        <v>2550</v>
      </c>
      <c r="F56" s="53">
        <v>646.66666666666663</v>
      </c>
      <c r="G56" s="53">
        <v>8.2799999999999727</v>
      </c>
      <c r="H56" s="53">
        <v>654.9466666666666</v>
      </c>
      <c r="I56" s="53">
        <v>769.11235030876287</v>
      </c>
      <c r="J56" s="53">
        <v>1541.3006276964923</v>
      </c>
      <c r="K56" s="53">
        <v>1360.578</v>
      </c>
      <c r="L56" s="53">
        <v>102.29377079258019</v>
      </c>
      <c r="M56" s="53"/>
      <c r="N56" s="54">
        <v>828.60145631067974</v>
      </c>
      <c r="O56" s="53">
        <v>61.375165554639274</v>
      </c>
      <c r="P56" s="53">
        <v>444.98831093265949</v>
      </c>
      <c r="Q56" s="53"/>
      <c r="R56" s="55">
        <v>9.5859669758396606</v>
      </c>
      <c r="S56" s="53">
        <v>127.5</v>
      </c>
      <c r="T56" s="54">
        <v>144.43554873833236</v>
      </c>
      <c r="U56" s="53">
        <v>281.52151571417198</v>
      </c>
      <c r="V56" s="53">
        <v>163.4667952184875</v>
      </c>
      <c r="W56" s="53"/>
      <c r="X56" s="56">
        <v>1.471648542045995</v>
      </c>
    </row>
    <row r="57" spans="1:24" x14ac:dyDescent="0.25">
      <c r="A57" s="58" t="s">
        <v>73</v>
      </c>
      <c r="B57" s="51"/>
      <c r="C57" s="52">
        <v>4.4476319999999996</v>
      </c>
      <c r="D57" s="52">
        <v>1.4597128224</v>
      </c>
      <c r="E57" s="53">
        <v>2660</v>
      </c>
      <c r="F57" s="53">
        <v>131</v>
      </c>
      <c r="G57" s="53">
        <v>11.373333333333335</v>
      </c>
      <c r="H57" s="53">
        <v>142.37333333333333</v>
      </c>
      <c r="I57" s="53">
        <v>97.535166608490115</v>
      </c>
      <c r="J57" s="53">
        <v>834.13765728176872</v>
      </c>
      <c r="K57" s="53">
        <v>591.53505599999994</v>
      </c>
      <c r="L57" s="53">
        <v>180.24883284499518</v>
      </c>
      <c r="M57" s="53"/>
      <c r="N57" s="54">
        <v>1259.81085848578</v>
      </c>
      <c r="O57" s="53">
        <v>32.011041680906459</v>
      </c>
      <c r="P57" s="53">
        <v>645.91095008334321</v>
      </c>
      <c r="Q57" s="53"/>
      <c r="R57" s="55">
        <v>40.526921482037004</v>
      </c>
      <c r="S57" s="53">
        <v>133</v>
      </c>
      <c r="T57" s="54">
        <v>187.54646456401267</v>
      </c>
      <c r="U57" s="53">
        <v>361.07338604604968</v>
      </c>
      <c r="V57" s="53">
        <v>284.83756403729353</v>
      </c>
      <c r="W57" s="53"/>
      <c r="X57" s="56">
        <v>1.7445357469867766</v>
      </c>
    </row>
    <row r="58" spans="1:24" x14ac:dyDescent="0.25">
      <c r="A58" s="58" t="s">
        <v>74</v>
      </c>
      <c r="B58" s="51"/>
      <c r="C58" s="52">
        <v>173.61534499999999</v>
      </c>
      <c r="D58" s="52">
        <v>107.6935985035</v>
      </c>
      <c r="E58" s="53">
        <v>2710</v>
      </c>
      <c r="F58" s="53">
        <v>656</v>
      </c>
      <c r="G58" s="53">
        <v>16.57333333333338</v>
      </c>
      <c r="H58" s="53">
        <v>672.57333333333338</v>
      </c>
      <c r="I58" s="53">
        <v>6.2452489533207958</v>
      </c>
      <c r="J58" s="53">
        <v>21417.286994384784</v>
      </c>
      <c r="K58" s="53">
        <v>23524.879247499997</v>
      </c>
      <c r="L58" s="53">
        <v>8808.4240754750117</v>
      </c>
      <c r="M58" s="53"/>
      <c r="N58" s="54">
        <v>858.53490445859882</v>
      </c>
      <c r="O58" s="53">
        <v>3.8739279257448893</v>
      </c>
      <c r="P58" s="53">
        <v>431.20441619217183</v>
      </c>
      <c r="Q58" s="53"/>
      <c r="R58" s="55">
        <v>50.735285383184369</v>
      </c>
      <c r="S58" s="53">
        <v>135.5</v>
      </c>
      <c r="T58" s="54">
        <v>123.36056466889367</v>
      </c>
      <c r="U58" s="53">
        <v>309.59585005207805</v>
      </c>
      <c r="V58" s="53">
        <v>121.60856614009379</v>
      </c>
      <c r="W58" s="53"/>
      <c r="X58" s="56">
        <v>1.386541364030206</v>
      </c>
    </row>
    <row r="59" spans="1:24" x14ac:dyDescent="0.25">
      <c r="A59" s="58" t="s">
        <v>75</v>
      </c>
      <c r="B59" s="51"/>
      <c r="C59" s="52">
        <v>33.008150000000001</v>
      </c>
      <c r="D59" s="52">
        <v>0.83180538000000004</v>
      </c>
      <c r="E59" s="53">
        <v>3030</v>
      </c>
      <c r="F59" s="53">
        <v>476.33333333333331</v>
      </c>
      <c r="G59" s="53">
        <v>7.1566666666666947</v>
      </c>
      <c r="H59" s="53">
        <v>483.49</v>
      </c>
      <c r="I59" s="53">
        <v>581.25375433373608</v>
      </c>
      <c r="J59" s="53">
        <v>4685.8274697071702</v>
      </c>
      <c r="K59" s="53">
        <v>5000.7347250000003</v>
      </c>
      <c r="L59" s="53">
        <v>66.277818978222271</v>
      </c>
      <c r="M59" s="53"/>
      <c r="N59" s="54">
        <v>1000.0431231830187</v>
      </c>
      <c r="O59" s="53">
        <v>14.647594609210149</v>
      </c>
      <c r="P59" s="53">
        <v>507.34535889611442</v>
      </c>
      <c r="Q59" s="53"/>
      <c r="R59" s="55">
        <v>2.0079228608153521</v>
      </c>
      <c r="S59" s="53">
        <v>151.5</v>
      </c>
      <c r="T59" s="54">
        <v>141.95971206223828</v>
      </c>
      <c r="U59" s="53">
        <v>295.46763492305365</v>
      </c>
      <c r="V59" s="53">
        <v>211.87772397306077</v>
      </c>
      <c r="W59" s="53"/>
      <c r="X59" s="56">
        <v>1.6923056960933338</v>
      </c>
    </row>
    <row r="60" spans="1:24" x14ac:dyDescent="0.25">
      <c r="A60" s="58" t="s">
        <v>76</v>
      </c>
      <c r="B60" s="51"/>
      <c r="C60" s="52">
        <v>1.249514</v>
      </c>
      <c r="D60" s="52">
        <v>0.50767753820000006</v>
      </c>
      <c r="E60" s="53">
        <v>3080</v>
      </c>
      <c r="F60" s="53">
        <v>125.66666666666667</v>
      </c>
      <c r="G60" s="53">
        <v>2.4599999999999937</v>
      </c>
      <c r="H60" s="53">
        <v>128.12666666666667</v>
      </c>
      <c r="I60" s="53">
        <v>252.37804910760312</v>
      </c>
      <c r="J60" s="53">
        <v>302.87982743737962</v>
      </c>
      <c r="K60" s="53">
        <v>192.42515600000002</v>
      </c>
      <c r="L60" s="53">
        <v>76.84815738618255</v>
      </c>
      <c r="M60" s="53"/>
      <c r="N60" s="54">
        <v>933.26808510638284</v>
      </c>
      <c r="O60" s="53">
        <v>102.54120135241915</v>
      </c>
      <c r="P60" s="53">
        <v>517.90464322940102</v>
      </c>
      <c r="Q60" s="53"/>
      <c r="R60" s="55">
        <v>61.502438056862545</v>
      </c>
      <c r="S60" s="53">
        <v>154</v>
      </c>
      <c r="T60" s="54">
        <v>242.39810633364621</v>
      </c>
      <c r="U60" s="53">
        <v>457.9005443905088</v>
      </c>
      <c r="V60" s="53">
        <v>60.004098838892219</v>
      </c>
      <c r="W60" s="53"/>
      <c r="X60" s="56">
        <v>1.0190729150023339</v>
      </c>
    </row>
    <row r="61" spans="1:24" x14ac:dyDescent="0.25">
      <c r="A61" s="58" t="s">
        <v>77</v>
      </c>
      <c r="B61" s="51"/>
      <c r="C61" s="52">
        <v>82.056377999999995</v>
      </c>
      <c r="D61" s="52">
        <v>1.3867527881999999</v>
      </c>
      <c r="E61" s="53">
        <v>3160</v>
      </c>
      <c r="F61" s="53">
        <v>3109.6666666666665</v>
      </c>
      <c r="G61" s="53">
        <v>16.11333333333323</v>
      </c>
      <c r="H61" s="53">
        <v>3125.7799999999997</v>
      </c>
      <c r="I61" s="53">
        <v>2254.0282785782251</v>
      </c>
      <c r="J61" s="53">
        <v>10840.566020352117</v>
      </c>
      <c r="K61" s="53">
        <v>12964.907723999999</v>
      </c>
      <c r="L61" s="53">
        <v>46.590659755248176</v>
      </c>
      <c r="M61" s="53"/>
      <c r="N61" s="54">
        <v>830.76692641065233</v>
      </c>
      <c r="O61" s="53">
        <v>38.093077907971995</v>
      </c>
      <c r="P61" s="53">
        <v>434.43000215931215</v>
      </c>
      <c r="Q61" s="53"/>
      <c r="R61" s="55">
        <v>0.56778840220376503</v>
      </c>
      <c r="S61" s="53">
        <v>158</v>
      </c>
      <c r="T61" s="54">
        <v>132.11119335966933</v>
      </c>
      <c r="U61" s="53">
        <v>290.6789817618731</v>
      </c>
      <c r="V61" s="53">
        <v>143.75102039743905</v>
      </c>
      <c r="W61" s="53"/>
      <c r="X61" s="56">
        <v>1.4290110027480836</v>
      </c>
    </row>
    <row r="62" spans="1:24" x14ac:dyDescent="0.25">
      <c r="A62" s="58" t="s">
        <v>78</v>
      </c>
      <c r="B62" s="51"/>
      <c r="C62" s="52">
        <v>20.483000000000001</v>
      </c>
      <c r="D62" s="52">
        <v>0.84185130000000008</v>
      </c>
      <c r="E62" s="53">
        <v>3170</v>
      </c>
      <c r="F62" s="53">
        <v>794</v>
      </c>
      <c r="G62" s="53">
        <v>138.37666666666667</v>
      </c>
      <c r="H62" s="53">
        <v>932.37666666666667</v>
      </c>
      <c r="I62" s="53">
        <v>1107.5313023412407</v>
      </c>
      <c r="J62" s="53">
        <v>1617.0226621396966</v>
      </c>
      <c r="K62" s="53">
        <v>3246.5554999999999</v>
      </c>
      <c r="L62" s="53">
        <v>28.980538430444327</v>
      </c>
      <c r="M62" s="53"/>
      <c r="N62" s="54">
        <v>539.00457001183599</v>
      </c>
      <c r="O62" s="53">
        <v>45.519536526224996</v>
      </c>
      <c r="P62" s="53">
        <v>292.2620532690305</v>
      </c>
      <c r="Q62" s="53"/>
      <c r="R62" s="55">
        <v>1.4148580984447749</v>
      </c>
      <c r="S62" s="53">
        <v>158.5</v>
      </c>
      <c r="T62" s="54">
        <v>78.94462052139319</v>
      </c>
      <c r="U62" s="53">
        <v>238.85947861983794</v>
      </c>
      <c r="V62" s="53">
        <v>53.402574649192559</v>
      </c>
      <c r="W62" s="53"/>
      <c r="X62" s="56">
        <v>1.1282880066687673</v>
      </c>
    </row>
    <row r="63" spans="1:24" x14ac:dyDescent="0.25">
      <c r="A63" s="58" t="s">
        <v>79</v>
      </c>
      <c r="B63" s="51"/>
      <c r="C63" s="52">
        <v>98.393574000000001</v>
      </c>
      <c r="D63" s="52">
        <v>18.655421630399999</v>
      </c>
      <c r="E63" s="53">
        <v>3270</v>
      </c>
      <c r="F63" s="53">
        <v>817.66666666666663</v>
      </c>
      <c r="G63" s="53">
        <v>111.87333333333333</v>
      </c>
      <c r="H63" s="53">
        <v>929.54</v>
      </c>
      <c r="I63" s="53">
        <v>49.826802010481785</v>
      </c>
      <c r="J63" s="53">
        <v>10209.744578957465</v>
      </c>
      <c r="K63" s="53">
        <v>16087.349349</v>
      </c>
      <c r="L63" s="53">
        <v>1012.181580631152</v>
      </c>
      <c r="M63" s="53"/>
      <c r="N63" s="54">
        <v>659.6002671305331</v>
      </c>
      <c r="O63" s="53">
        <v>9.4471616611873461</v>
      </c>
      <c r="P63" s="53">
        <v>334.52371439586022</v>
      </c>
      <c r="Q63" s="53"/>
      <c r="R63" s="55">
        <v>10.287069972995919</v>
      </c>
      <c r="S63" s="53">
        <v>163.5</v>
      </c>
      <c r="T63" s="54">
        <v>103.76434317710083</v>
      </c>
      <c r="U63" s="53">
        <v>277.55141315009672</v>
      </c>
      <c r="V63" s="53">
        <v>56.972301245763504</v>
      </c>
      <c r="W63" s="53"/>
      <c r="X63" s="56">
        <v>1.1882487998247528</v>
      </c>
    </row>
    <row r="64" spans="1:24" x14ac:dyDescent="0.25">
      <c r="A64" s="58" t="s">
        <v>80</v>
      </c>
      <c r="B64" s="51"/>
      <c r="C64" s="52">
        <v>15.468203000000001</v>
      </c>
      <c r="D64" s="52">
        <v>2.1191438110000003</v>
      </c>
      <c r="E64" s="53">
        <v>3340</v>
      </c>
      <c r="F64" s="53">
        <v>255.66666666666666</v>
      </c>
      <c r="G64" s="53">
        <v>27.436666666666696</v>
      </c>
      <c r="H64" s="53">
        <v>283.10333333333335</v>
      </c>
      <c r="I64" s="53">
        <v>133.59326151618757</v>
      </c>
      <c r="J64" s="53">
        <v>2581.4348529815729</v>
      </c>
      <c r="K64" s="53">
        <v>2583.1899010000002</v>
      </c>
      <c r="L64" s="53">
        <v>250.85887855053281</v>
      </c>
      <c r="M64" s="53"/>
      <c r="N64" s="54">
        <v>580.12444143197774</v>
      </c>
      <c r="O64" s="53">
        <v>18.302276827717698</v>
      </c>
      <c r="P64" s="53">
        <v>299.21335912984773</v>
      </c>
      <c r="Q64" s="53"/>
      <c r="R64" s="55">
        <v>16.217713108014731</v>
      </c>
      <c r="S64" s="53">
        <v>167</v>
      </c>
      <c r="T64" s="54">
        <v>166.88653833813615</v>
      </c>
      <c r="U64" s="53">
        <v>350.1042514461509</v>
      </c>
      <c r="V64" s="53">
        <v>-50.890892316303166</v>
      </c>
      <c r="W64" s="53"/>
      <c r="X64" s="56">
        <v>0.82850242325778489</v>
      </c>
    </row>
    <row r="65" spans="1:24" x14ac:dyDescent="0.25">
      <c r="A65" s="58" t="s">
        <v>81</v>
      </c>
      <c r="B65" s="51"/>
      <c r="C65" s="52">
        <v>4.4768999999999997</v>
      </c>
      <c r="D65" s="52">
        <v>0.63303366000000005</v>
      </c>
      <c r="E65" s="53">
        <v>3570</v>
      </c>
      <c r="F65" s="53">
        <v>575.66666666666663</v>
      </c>
      <c r="G65" s="53">
        <v>48.919999999999959</v>
      </c>
      <c r="H65" s="53">
        <v>624.58666666666659</v>
      </c>
      <c r="I65" s="53">
        <v>986.65632830119432</v>
      </c>
      <c r="J65" s="53">
        <v>614.11099890652565</v>
      </c>
      <c r="K65" s="53">
        <v>799.12664999999993</v>
      </c>
      <c r="L65" s="53">
        <v>64.556291533266759</v>
      </c>
      <c r="M65" s="53"/>
      <c r="N65" s="54">
        <v>1104.6954242305505</v>
      </c>
      <c r="O65" s="53">
        <v>139.51320482178889</v>
      </c>
      <c r="P65" s="53">
        <v>622.10431452616967</v>
      </c>
      <c r="Q65" s="53"/>
      <c r="R65" s="55">
        <v>14.419864534223851</v>
      </c>
      <c r="S65" s="53">
        <v>178.5</v>
      </c>
      <c r="T65" s="54">
        <v>137.17326697190595</v>
      </c>
      <c r="U65" s="53">
        <v>330.09313150612979</v>
      </c>
      <c r="V65" s="53">
        <v>292.01118302003988</v>
      </c>
      <c r="W65" s="53"/>
      <c r="X65" s="56">
        <v>1.6733087101662951</v>
      </c>
    </row>
    <row r="66" spans="1:24" x14ac:dyDescent="0.25">
      <c r="A66" s="58" t="s">
        <v>82</v>
      </c>
      <c r="B66" s="51"/>
      <c r="C66" s="52">
        <v>249.86563100000001</v>
      </c>
      <c r="D66" s="52">
        <v>45.12573295859999</v>
      </c>
      <c r="E66" s="53">
        <v>3580</v>
      </c>
      <c r="F66" s="53">
        <v>1970</v>
      </c>
      <c r="G66" s="53">
        <v>119.01333333333332</v>
      </c>
      <c r="H66" s="53">
        <v>2089.0133333333333</v>
      </c>
      <c r="I66" s="53">
        <v>46.293172351347089</v>
      </c>
      <c r="J66" s="53">
        <v>24875.273906790168</v>
      </c>
      <c r="K66" s="53">
        <v>44725.947949000001</v>
      </c>
      <c r="L66" s="53">
        <v>1651.1499113240368</v>
      </c>
      <c r="M66" s="53"/>
      <c r="N66" s="54">
        <v>754.40363636363634</v>
      </c>
      <c r="O66" s="53">
        <v>8.3605469266532833</v>
      </c>
      <c r="P66" s="53">
        <v>381.38209164514478</v>
      </c>
      <c r="Q66" s="53"/>
      <c r="R66" s="55">
        <v>6.608151368060847</v>
      </c>
      <c r="S66" s="53">
        <v>179</v>
      </c>
      <c r="T66" s="54">
        <v>99.554603837412785</v>
      </c>
      <c r="U66" s="53">
        <v>285.16275520547362</v>
      </c>
      <c r="V66" s="53">
        <v>96.219336439671167</v>
      </c>
      <c r="W66" s="53"/>
      <c r="X66" s="56">
        <v>1.3227597619121962</v>
      </c>
    </row>
    <row r="67" spans="1:24" x14ac:dyDescent="0.25">
      <c r="A67" s="59" t="s">
        <v>83</v>
      </c>
      <c r="B67" s="59" t="s">
        <v>212</v>
      </c>
      <c r="C67" s="52">
        <v>1.1782520000000001</v>
      </c>
      <c r="D67" s="52">
        <v>0.41085647240000001</v>
      </c>
      <c r="E67" s="53">
        <v>3580</v>
      </c>
      <c r="F67" s="53">
        <v>235</v>
      </c>
      <c r="G67" s="53">
        <v>11.043333333333322</v>
      </c>
      <c r="H67" s="53">
        <v>246.04333333333332</v>
      </c>
      <c r="I67" s="53">
        <v>598.85470927616643</v>
      </c>
      <c r="J67" s="53">
        <v>167.75009889359657</v>
      </c>
      <c r="K67" s="53">
        <v>210.90710800000002</v>
      </c>
      <c r="L67" s="53">
        <v>36.918458649751074</v>
      </c>
      <c r="M67" s="53"/>
      <c r="N67" s="54">
        <v>2321.4613373860184</v>
      </c>
      <c r="O67" s="53">
        <v>208.82063712459924</v>
      </c>
      <c r="P67" s="53">
        <v>1265.1409872553088</v>
      </c>
      <c r="Q67" s="53"/>
      <c r="R67" s="55">
        <v>31.333245052629717</v>
      </c>
      <c r="S67" s="53">
        <v>179</v>
      </c>
      <c r="T67" s="54">
        <v>142.3720043705392</v>
      </c>
      <c r="U67" s="53">
        <v>352.70524942316888</v>
      </c>
      <c r="V67" s="53">
        <v>912.43573783213992</v>
      </c>
      <c r="W67" s="53"/>
      <c r="X67" s="56">
        <v>3.2909367541065064</v>
      </c>
    </row>
    <row r="68" spans="1:24" x14ac:dyDescent="0.25">
      <c r="A68" s="58" t="s">
        <v>84</v>
      </c>
      <c r="B68" s="51"/>
      <c r="C68" s="52">
        <v>6.3404540000000003</v>
      </c>
      <c r="D68" s="52">
        <v>0.16041348619999998</v>
      </c>
      <c r="E68" s="53">
        <v>3720</v>
      </c>
      <c r="F68" s="53">
        <v>174.33333333333334</v>
      </c>
      <c r="G68" s="53">
        <v>16.336666666666673</v>
      </c>
      <c r="H68" s="53">
        <v>190.67000000000002</v>
      </c>
      <c r="I68" s="53">
        <v>1188.6157736281405</v>
      </c>
      <c r="J68" s="53">
        <v>838.60846130302912</v>
      </c>
      <c r="K68" s="53">
        <v>1179.3244440000001</v>
      </c>
      <c r="L68" s="53">
        <v>14.81422743396651</v>
      </c>
      <c r="M68" s="53"/>
      <c r="N68" s="54">
        <v>994.14546145991847</v>
      </c>
      <c r="O68" s="53">
        <v>30.071979072791954</v>
      </c>
      <c r="P68" s="53">
        <v>512.10872026635525</v>
      </c>
      <c r="Q68" s="53"/>
      <c r="R68" s="55">
        <v>2.3364616215126723</v>
      </c>
      <c r="S68" s="53">
        <v>186</v>
      </c>
      <c r="T68" s="54">
        <v>132.26315675549876</v>
      </c>
      <c r="U68" s="53">
        <v>320.59961837701144</v>
      </c>
      <c r="V68" s="53">
        <v>191.50910188934381</v>
      </c>
      <c r="W68" s="53"/>
      <c r="X68" s="56">
        <v>1.5504470443424638</v>
      </c>
    </row>
    <row r="69" spans="1:24" x14ac:dyDescent="0.25">
      <c r="A69" s="58" t="s">
        <v>85</v>
      </c>
      <c r="B69" s="51"/>
      <c r="C69" s="52">
        <v>2.8290730000000002</v>
      </c>
      <c r="D69" s="52">
        <v>0.84872190000000003</v>
      </c>
      <c r="E69" s="53">
        <v>3770</v>
      </c>
      <c r="F69" s="53">
        <v>298</v>
      </c>
      <c r="G69" s="53">
        <v>3.3000000000000114</v>
      </c>
      <c r="H69" s="53">
        <v>301.3</v>
      </c>
      <c r="I69" s="53">
        <v>355.00438954149763</v>
      </c>
      <c r="J69" s="53">
        <v>493.38211255458464</v>
      </c>
      <c r="K69" s="53">
        <v>533.28026050000005</v>
      </c>
      <c r="L69" s="53">
        <v>91.103993662900251</v>
      </c>
      <c r="M69" s="53"/>
      <c r="N69" s="54">
        <v>1002.9690977871425</v>
      </c>
      <c r="O69" s="53">
        <v>106.50131686244929</v>
      </c>
      <c r="P69" s="53">
        <v>554.73520732479585</v>
      </c>
      <c r="Q69" s="53"/>
      <c r="R69" s="55">
        <v>32.202772308420549</v>
      </c>
      <c r="S69" s="53">
        <v>188.5</v>
      </c>
      <c r="T69" s="54">
        <v>174.39709493342329</v>
      </c>
      <c r="U69" s="53">
        <v>395.09986724184387</v>
      </c>
      <c r="V69" s="53">
        <v>159.63534008295198</v>
      </c>
      <c r="W69" s="53"/>
      <c r="X69" s="56">
        <v>1.2692602313293324</v>
      </c>
    </row>
    <row r="70" spans="1:24" x14ac:dyDescent="0.25">
      <c r="A70" s="58" t="s">
        <v>86</v>
      </c>
      <c r="B70" s="51"/>
      <c r="C70" s="52">
        <v>2.976566</v>
      </c>
      <c r="D70" s="52">
        <v>5.2089905000000006E-2</v>
      </c>
      <c r="E70" s="53">
        <v>3790</v>
      </c>
      <c r="F70" s="53">
        <v>305.33333333333331</v>
      </c>
      <c r="G70" s="53">
        <v>5.5533333333333417</v>
      </c>
      <c r="H70" s="53">
        <v>310.88666666666666</v>
      </c>
      <c r="I70" s="53">
        <v>5968.2709474449339</v>
      </c>
      <c r="J70" s="53">
        <v>278.38855667181116</v>
      </c>
      <c r="K70" s="53">
        <v>564.059257</v>
      </c>
      <c r="L70" s="53">
        <v>2.8985696810197403</v>
      </c>
      <c r="M70" s="53"/>
      <c r="N70" s="54">
        <v>1298.218700072526</v>
      </c>
      <c r="O70" s="53">
        <v>104.44474158028635</v>
      </c>
      <c r="P70" s="53">
        <v>701.33172082640613</v>
      </c>
      <c r="Q70" s="53"/>
      <c r="R70" s="55">
        <v>0.9737965430700144</v>
      </c>
      <c r="S70" s="53">
        <v>189.5</v>
      </c>
      <c r="T70" s="54">
        <v>93.526754209989349</v>
      </c>
      <c r="U70" s="53">
        <v>284.00055075305937</v>
      </c>
      <c r="V70" s="53">
        <v>417.33117007334675</v>
      </c>
      <c r="W70" s="53"/>
      <c r="X70" s="56">
        <v>2.2855918705617881</v>
      </c>
    </row>
    <row r="71" spans="1:24" x14ac:dyDescent="0.25">
      <c r="A71" s="58" t="s">
        <v>169</v>
      </c>
      <c r="B71" s="51"/>
      <c r="C71" s="52">
        <v>1.8240000000000001</v>
      </c>
      <c r="D71" s="52">
        <v>0.31008000000000002</v>
      </c>
      <c r="E71" s="53">
        <v>3890</v>
      </c>
      <c r="F71" s="53">
        <v>71.333333333333329</v>
      </c>
      <c r="G71" s="53">
        <v>10.969999999999999</v>
      </c>
      <c r="H71" s="53">
        <v>82.303333333333327</v>
      </c>
      <c r="I71" s="53">
        <v>265.42612659098728</v>
      </c>
      <c r="J71" s="53">
        <v>425.72159999999997</v>
      </c>
      <c r="K71" s="53">
        <v>354.76800000000003</v>
      </c>
      <c r="L71" s="53">
        <v>63.113490667744429</v>
      </c>
      <c r="M71" s="53"/>
      <c r="N71" s="54">
        <v>1205.0132218844988</v>
      </c>
      <c r="O71" s="53">
        <v>45.122441520467831</v>
      </c>
      <c r="P71" s="53">
        <v>625.06783170248332</v>
      </c>
      <c r="Q71" s="53"/>
      <c r="R71" s="55">
        <v>34.601694445035321</v>
      </c>
      <c r="S71" s="53">
        <v>194.5</v>
      </c>
      <c r="T71" s="54">
        <v>233.39999999999998</v>
      </c>
      <c r="U71" s="53">
        <v>462.5016944450353</v>
      </c>
      <c r="V71" s="53">
        <v>162.56613725744802</v>
      </c>
      <c r="W71" s="53"/>
      <c r="X71" s="56">
        <v>1.3027122239307873</v>
      </c>
    </row>
    <row r="72" spans="1:24" x14ac:dyDescent="0.25">
      <c r="A72" s="58" t="s">
        <v>87</v>
      </c>
      <c r="B72" s="51"/>
      <c r="C72" s="52">
        <v>6.802295</v>
      </c>
      <c r="D72" s="52">
        <v>0.20610953849999999</v>
      </c>
      <c r="E72" s="53">
        <v>4040</v>
      </c>
      <c r="F72" s="53">
        <v>137.33333333333334</v>
      </c>
      <c r="G72" s="53">
        <v>1.5333333333333314</v>
      </c>
      <c r="H72" s="53">
        <v>138.86666666666667</v>
      </c>
      <c r="I72" s="53">
        <v>673.75177139929747</v>
      </c>
      <c r="J72" s="53">
        <v>951.81805482981758</v>
      </c>
      <c r="K72" s="53">
        <v>1374.06359</v>
      </c>
      <c r="L72" s="53">
        <v>16.463034373198543</v>
      </c>
      <c r="M72" s="53"/>
      <c r="N72" s="54">
        <v>1062.3170074658387</v>
      </c>
      <c r="O72" s="53">
        <v>20.414678673398711</v>
      </c>
      <c r="P72" s="53">
        <v>541.36584306961868</v>
      </c>
      <c r="Q72" s="53"/>
      <c r="R72" s="55">
        <v>2.4202176431922671</v>
      </c>
      <c r="S72" s="53">
        <v>202</v>
      </c>
      <c r="T72" s="54">
        <v>139.92601832614105</v>
      </c>
      <c r="U72" s="53">
        <v>344.34623596933329</v>
      </c>
      <c r="V72" s="53">
        <v>197.01960710028538</v>
      </c>
      <c r="W72" s="53"/>
      <c r="X72" s="56">
        <v>1.5425128787532998</v>
      </c>
    </row>
    <row r="73" spans="1:24" x14ac:dyDescent="0.25">
      <c r="A73" s="58" t="s">
        <v>170</v>
      </c>
      <c r="B73" s="51"/>
      <c r="C73" s="52">
        <v>10.8865</v>
      </c>
      <c r="D73" s="52">
        <v>0.1153969</v>
      </c>
      <c r="E73" s="53">
        <v>4360</v>
      </c>
      <c r="F73" s="53">
        <v>626.33333333333337</v>
      </c>
      <c r="G73" s="53">
        <v>18.586666666666702</v>
      </c>
      <c r="H73" s="53">
        <v>644.92000000000007</v>
      </c>
      <c r="I73" s="53">
        <v>5588.7116551657809</v>
      </c>
      <c r="J73" s="53">
        <v>2847.9083999999998</v>
      </c>
      <c r="K73" s="53">
        <v>2373.2570000000001</v>
      </c>
      <c r="L73" s="53">
        <v>16.582605285624801</v>
      </c>
      <c r="M73" s="53"/>
      <c r="N73" s="54">
        <v>1280.7984350941047</v>
      </c>
      <c r="O73" s="53">
        <v>59.24034354475728</v>
      </c>
      <c r="P73" s="53">
        <v>670.01938931943096</v>
      </c>
      <c r="Q73" s="53"/>
      <c r="R73" s="55">
        <v>1.5232264993914297</v>
      </c>
      <c r="S73" s="53">
        <v>218</v>
      </c>
      <c r="T73" s="54">
        <v>261.59999999999997</v>
      </c>
      <c r="U73" s="53">
        <v>481.12322649939142</v>
      </c>
      <c r="V73" s="53">
        <v>188.89616282003954</v>
      </c>
      <c r="W73" s="53"/>
      <c r="X73" s="56">
        <v>1.331050305358439</v>
      </c>
    </row>
    <row r="74" spans="1:24" x14ac:dyDescent="0.25">
      <c r="A74" s="59" t="s">
        <v>171</v>
      </c>
      <c r="B74" s="51" t="s">
        <v>212</v>
      </c>
      <c r="C74" s="52">
        <v>21.471617999999999</v>
      </c>
      <c r="D74" s="52">
        <v>9.3122407265999989</v>
      </c>
      <c r="E74" s="53">
        <v>5010</v>
      </c>
      <c r="F74" s="53">
        <v>263.33333333333331</v>
      </c>
      <c r="G74" s="53">
        <v>5.8333333333333144</v>
      </c>
      <c r="H74" s="53">
        <v>269.16666666666663</v>
      </c>
      <c r="I74" s="53">
        <v>28.904607877865967</v>
      </c>
      <c r="J74" s="53">
        <v>6454.368370799999</v>
      </c>
      <c r="K74" s="53">
        <v>5378.6403089999994</v>
      </c>
      <c r="L74" s="53">
        <v>1322.024750355406</v>
      </c>
      <c r="M74" s="53"/>
      <c r="N74" s="54">
        <v>2165.5303241004021</v>
      </c>
      <c r="O74" s="53">
        <v>12.535928436630469</v>
      </c>
      <c r="P74" s="53">
        <v>1089.0331262685163</v>
      </c>
      <c r="Q74" s="53"/>
      <c r="R74" s="55">
        <v>61.570802459107</v>
      </c>
      <c r="S74" s="53">
        <v>250.5</v>
      </c>
      <c r="T74" s="54">
        <v>300.59999999999997</v>
      </c>
      <c r="U74" s="53">
        <v>612.67080245910688</v>
      </c>
      <c r="V74" s="53">
        <v>476.36232380940942</v>
      </c>
      <c r="W74" s="53"/>
      <c r="X74" s="56">
        <v>1.7672870287016345</v>
      </c>
    </row>
    <row r="75" spans="1:24" x14ac:dyDescent="0.25">
      <c r="A75" s="58" t="s">
        <v>172</v>
      </c>
      <c r="B75" s="51"/>
      <c r="C75" s="52">
        <v>39.208193999999999</v>
      </c>
      <c r="D75" s="52">
        <v>2.6622363725999998</v>
      </c>
      <c r="E75" s="53">
        <v>5290</v>
      </c>
      <c r="F75" s="53">
        <v>103.66666666666667</v>
      </c>
      <c r="G75" s="53">
        <v>29.190000000000012</v>
      </c>
      <c r="H75" s="53">
        <v>132.85666666666668</v>
      </c>
      <c r="I75" s="53">
        <v>49.904158786965965</v>
      </c>
      <c r="J75" s="53">
        <v>12444.680775599998</v>
      </c>
      <c r="K75" s="53">
        <v>10370.567313</v>
      </c>
      <c r="L75" s="53">
        <v>137.34253530243785</v>
      </c>
      <c r="M75" s="53"/>
      <c r="N75" s="54">
        <v>2575.1563672222878</v>
      </c>
      <c r="O75" s="53">
        <v>3.3884923816349892</v>
      </c>
      <c r="P75" s="53">
        <v>1289.2724298019614</v>
      </c>
      <c r="Q75" s="53"/>
      <c r="R75" s="55">
        <v>3.5029038905091587</v>
      </c>
      <c r="S75" s="53">
        <v>264.5</v>
      </c>
      <c r="T75" s="54">
        <v>317.39999999999998</v>
      </c>
      <c r="U75" s="53">
        <v>585.40290389050915</v>
      </c>
      <c r="V75" s="53">
        <v>703.86952591145223</v>
      </c>
      <c r="W75" s="53"/>
      <c r="X75" s="56">
        <v>2.1994735165371955</v>
      </c>
    </row>
    <row r="76" spans="1:24" x14ac:dyDescent="0.25">
      <c r="A76" s="58" t="s">
        <v>173</v>
      </c>
      <c r="B76" s="51"/>
      <c r="C76" s="52">
        <v>15.737878</v>
      </c>
      <c r="D76" s="52">
        <v>0.62164618100000002</v>
      </c>
      <c r="E76" s="53">
        <v>5510</v>
      </c>
      <c r="F76" s="53">
        <v>129.33333333333334</v>
      </c>
      <c r="G76" s="53">
        <v>9.7833333333333314</v>
      </c>
      <c r="H76" s="53">
        <v>139.11666666666667</v>
      </c>
      <c r="I76" s="53">
        <v>223.78753528716152</v>
      </c>
      <c r="J76" s="53">
        <v>5202.9424667999992</v>
      </c>
      <c r="K76" s="53">
        <v>4335.7853889999997</v>
      </c>
      <c r="L76" s="53">
        <v>104.5176334084444</v>
      </c>
      <c r="M76" s="53"/>
      <c r="N76" s="54">
        <v>1395.2023404255322</v>
      </c>
      <c r="O76" s="53">
        <v>8.8396076438428786</v>
      </c>
      <c r="P76" s="53">
        <v>702.02097403468747</v>
      </c>
      <c r="Q76" s="53"/>
      <c r="R76" s="55">
        <v>6.641151583996546</v>
      </c>
      <c r="S76" s="53">
        <v>275.5</v>
      </c>
      <c r="T76" s="54">
        <v>330.59999999999997</v>
      </c>
      <c r="U76" s="53">
        <v>612.7411515839965</v>
      </c>
      <c r="V76" s="53">
        <v>89.279822450690972</v>
      </c>
      <c r="W76" s="53"/>
      <c r="X76" s="56">
        <v>1.1384924423786422</v>
      </c>
    </row>
    <row r="77" spans="1:24" x14ac:dyDescent="0.25">
      <c r="A77" s="58" t="s">
        <v>174</v>
      </c>
      <c r="B77" s="51"/>
      <c r="C77" s="52">
        <v>10.403760999999999</v>
      </c>
      <c r="D77" s="52">
        <v>0.23304424640000004</v>
      </c>
      <c r="E77" s="53">
        <v>5620</v>
      </c>
      <c r="F77" s="53">
        <v>169.66666666666666</v>
      </c>
      <c r="G77" s="53">
        <v>6.6366666666666561</v>
      </c>
      <c r="H77" s="53">
        <v>176.30333333333331</v>
      </c>
      <c r="I77" s="53">
        <v>756.52300392228562</v>
      </c>
      <c r="J77" s="53">
        <v>3508.1482091999997</v>
      </c>
      <c r="K77" s="53">
        <v>2923.4568409999997</v>
      </c>
      <c r="L77" s="53">
        <v>24.430804646240734</v>
      </c>
      <c r="M77" s="53"/>
      <c r="N77" s="54">
        <v>1151.5674252908543</v>
      </c>
      <c r="O77" s="53">
        <v>16.9461152878592</v>
      </c>
      <c r="P77" s="53">
        <v>584.25677028935672</v>
      </c>
      <c r="Q77" s="53"/>
      <c r="R77" s="55">
        <v>2.3482666168744877</v>
      </c>
      <c r="S77" s="53">
        <v>281</v>
      </c>
      <c r="T77" s="54">
        <v>337.2</v>
      </c>
      <c r="U77" s="53">
        <v>620.54826661687446</v>
      </c>
      <c r="V77" s="53">
        <v>-36.291496327517734</v>
      </c>
      <c r="W77" s="53"/>
      <c r="X77" s="56">
        <v>0.92786289740926009</v>
      </c>
    </row>
    <row r="78" spans="1:24" x14ac:dyDescent="0.25">
      <c r="A78" s="58" t="s">
        <v>175</v>
      </c>
      <c r="B78" s="51"/>
      <c r="C78" s="52">
        <v>77.447168000000005</v>
      </c>
      <c r="D78" s="52">
        <v>1.122983936</v>
      </c>
      <c r="E78" s="53">
        <v>5780</v>
      </c>
      <c r="F78" s="53">
        <v>46</v>
      </c>
      <c r="G78" s="53">
        <v>18.093333333333334</v>
      </c>
      <c r="H78" s="53">
        <v>64.093333333333334</v>
      </c>
      <c r="I78" s="53">
        <v>57.074131943177981</v>
      </c>
      <c r="J78" s="53">
        <v>26858.677862400004</v>
      </c>
      <c r="K78" s="53">
        <v>22382.231552000001</v>
      </c>
      <c r="L78" s="53">
        <v>55.94348659091132</v>
      </c>
      <c r="M78" s="53"/>
      <c r="N78" s="54">
        <v>1524.9</v>
      </c>
      <c r="O78" s="53">
        <v>0.82757491317608067</v>
      </c>
      <c r="P78" s="53">
        <v>762.86378745658806</v>
      </c>
      <c r="Q78" s="53"/>
      <c r="R78" s="55">
        <v>0.72234386402497397</v>
      </c>
      <c r="S78" s="53">
        <v>289</v>
      </c>
      <c r="T78" s="54">
        <v>346.8</v>
      </c>
      <c r="U78" s="53">
        <v>636.52234386402506</v>
      </c>
      <c r="V78" s="53">
        <v>126.341443592563</v>
      </c>
      <c r="W78" s="53"/>
      <c r="X78" s="56">
        <v>1.1978369767375767</v>
      </c>
    </row>
    <row r="79" spans="1:24" x14ac:dyDescent="0.25">
      <c r="A79" s="58" t="s">
        <v>176</v>
      </c>
      <c r="B79" s="51"/>
      <c r="C79" s="52">
        <v>2.303315</v>
      </c>
      <c r="D79" s="52">
        <v>0.54220035099999997</v>
      </c>
      <c r="E79" s="53">
        <v>5840</v>
      </c>
      <c r="F79" s="53">
        <v>3010.6666666666665</v>
      </c>
      <c r="G79" s="53">
        <v>4.5</v>
      </c>
      <c r="H79" s="53">
        <v>3015.1666666666665</v>
      </c>
      <c r="I79" s="53">
        <v>5560.9825060158737</v>
      </c>
      <c r="J79" s="53">
        <v>807.08157599999993</v>
      </c>
      <c r="K79" s="53">
        <v>672.56798000000003</v>
      </c>
      <c r="L79" s="53">
        <v>66.132111672866458</v>
      </c>
      <c r="M79" s="53"/>
      <c r="N79" s="54">
        <v>1363.8616003646534</v>
      </c>
      <c r="O79" s="53">
        <v>1309.0552819161367</v>
      </c>
      <c r="P79" s="53">
        <v>1336.4584411403951</v>
      </c>
      <c r="Q79" s="53"/>
      <c r="R79" s="55">
        <v>28.711709719628647</v>
      </c>
      <c r="S79" s="53">
        <v>292</v>
      </c>
      <c r="T79" s="54">
        <v>350.4</v>
      </c>
      <c r="U79" s="53">
        <v>671.11170971962861</v>
      </c>
      <c r="V79" s="53">
        <v>665.34673142076645</v>
      </c>
      <c r="W79" s="53"/>
      <c r="X79" s="56">
        <v>1.016121146905957</v>
      </c>
    </row>
    <row r="80" spans="1:24" x14ac:dyDescent="0.25">
      <c r="A80" s="58" t="s">
        <v>177</v>
      </c>
      <c r="B80" s="51"/>
      <c r="C80" s="52">
        <v>30.375603000000002</v>
      </c>
      <c r="D80" s="52">
        <v>0.87785492669999998</v>
      </c>
      <c r="E80" s="53">
        <v>6390</v>
      </c>
      <c r="F80" s="53">
        <v>391.33333333333331</v>
      </c>
      <c r="G80" s="53">
        <v>15.589999999999975</v>
      </c>
      <c r="H80" s="53">
        <v>406.92333333333329</v>
      </c>
      <c r="I80" s="53">
        <v>463.54280298115384</v>
      </c>
      <c r="J80" s="53">
        <v>11646.0061902</v>
      </c>
      <c r="K80" s="53">
        <v>9705.0051585000001</v>
      </c>
      <c r="L80" s="53">
        <v>87.617119496034633</v>
      </c>
      <c r="M80" s="53"/>
      <c r="N80" s="54">
        <v>1622.4606664712462</v>
      </c>
      <c r="O80" s="53">
        <v>13.396387006155345</v>
      </c>
      <c r="P80" s="53">
        <v>817.92852673870073</v>
      </c>
      <c r="Q80" s="53"/>
      <c r="R80" s="55">
        <v>2.8844569602794263</v>
      </c>
      <c r="S80" s="53">
        <v>319.5</v>
      </c>
      <c r="T80" s="54">
        <v>383.4</v>
      </c>
      <c r="U80" s="53">
        <v>705.78445696027939</v>
      </c>
      <c r="V80" s="53">
        <v>112.14406977842134</v>
      </c>
      <c r="W80" s="53"/>
      <c r="X80" s="56">
        <v>1.1494023780708988</v>
      </c>
    </row>
    <row r="81" spans="1:24" x14ac:dyDescent="0.25">
      <c r="A81" s="58" t="s">
        <v>178</v>
      </c>
      <c r="B81" s="51"/>
      <c r="C81" s="52">
        <v>1357.38</v>
      </c>
      <c r="D81" s="52">
        <v>124.743222</v>
      </c>
      <c r="E81" s="53">
        <v>6560</v>
      </c>
      <c r="F81" s="53">
        <v>1389.3333333333333</v>
      </c>
      <c r="G81" s="53">
        <v>17.786666666666633</v>
      </c>
      <c r="H81" s="53">
        <v>1407.12</v>
      </c>
      <c r="I81" s="53">
        <v>11.280131917708523</v>
      </c>
      <c r="J81" s="53">
        <v>534264.76800000004</v>
      </c>
      <c r="K81" s="53">
        <v>445220.64</v>
      </c>
      <c r="L81" s="53">
        <v>8770.5545324928498</v>
      </c>
      <c r="M81" s="53"/>
      <c r="N81" s="54">
        <v>1835.8944466834596</v>
      </c>
      <c r="O81" s="53">
        <v>1.0366441232374133</v>
      </c>
      <c r="P81" s="53">
        <v>918.46554540334853</v>
      </c>
      <c r="Q81" s="53"/>
      <c r="R81" s="55">
        <v>6.4613848240675784</v>
      </c>
      <c r="S81" s="53">
        <v>328</v>
      </c>
      <c r="T81" s="54">
        <v>393.59999999999997</v>
      </c>
      <c r="U81" s="53">
        <v>728.06138482406755</v>
      </c>
      <c r="V81" s="53">
        <v>190.40416057928098</v>
      </c>
      <c r="W81" s="53"/>
      <c r="X81" s="56">
        <v>1.2608102042982918</v>
      </c>
    </row>
    <row r="82" spans="1:24" x14ac:dyDescent="0.25">
      <c r="A82" s="58" t="s">
        <v>179</v>
      </c>
      <c r="B82" s="51"/>
      <c r="C82" s="52">
        <v>33.417476000000001</v>
      </c>
      <c r="D82" s="52">
        <v>1.3066233116000001</v>
      </c>
      <c r="E82" s="53">
        <v>6710</v>
      </c>
      <c r="F82" s="53">
        <v>1292</v>
      </c>
      <c r="G82" s="53">
        <v>197.98666666666668</v>
      </c>
      <c r="H82" s="53">
        <v>1489.9866666666667</v>
      </c>
      <c r="I82" s="53">
        <v>1140.3337545249615</v>
      </c>
      <c r="J82" s="53">
        <v>13453.875837599999</v>
      </c>
      <c r="K82" s="53">
        <v>11211.563198</v>
      </c>
      <c r="L82" s="53">
        <v>37.303266131724321</v>
      </c>
      <c r="M82" s="53"/>
      <c r="N82" s="54">
        <v>4502.5527659574473</v>
      </c>
      <c r="O82" s="53">
        <v>44.587049801926</v>
      </c>
      <c r="P82" s="53">
        <v>2273.5699078796865</v>
      </c>
      <c r="Q82" s="53"/>
      <c r="R82" s="55">
        <v>1.1162801802184079</v>
      </c>
      <c r="S82" s="53">
        <v>335.5</v>
      </c>
      <c r="T82" s="54">
        <v>402.59999999999997</v>
      </c>
      <c r="U82" s="53">
        <v>739.21628018021829</v>
      </c>
      <c r="V82" s="53">
        <v>1534.3536276994682</v>
      </c>
      <c r="W82" s="53"/>
      <c r="X82" s="56">
        <v>3.0454908033544261</v>
      </c>
    </row>
    <row r="83" spans="1:24" x14ac:dyDescent="0.25">
      <c r="A83" s="58" t="s">
        <v>180</v>
      </c>
      <c r="B83" s="51"/>
      <c r="C83" s="52">
        <v>5.2400719999999996</v>
      </c>
      <c r="D83" s="52">
        <v>1.3005858704000002</v>
      </c>
      <c r="E83" s="53">
        <v>6880</v>
      </c>
      <c r="F83" s="53">
        <v>34.333333333333336</v>
      </c>
      <c r="G83" s="53">
        <v>0.78666666666666885</v>
      </c>
      <c r="H83" s="53">
        <v>35.120000000000005</v>
      </c>
      <c r="I83" s="53">
        <v>27.003215088903524</v>
      </c>
      <c r="J83" s="53">
        <v>2163.1017216</v>
      </c>
      <c r="K83" s="53">
        <v>1802.5847679999999</v>
      </c>
      <c r="L83" s="53">
        <v>98.110648511540802</v>
      </c>
      <c r="M83" s="53"/>
      <c r="N83" s="54">
        <v>1320.6463221884499</v>
      </c>
      <c r="O83" s="53">
        <v>6.7021979850658555</v>
      </c>
      <c r="P83" s="53">
        <v>663.67426008675784</v>
      </c>
      <c r="Q83" s="53"/>
      <c r="R83" s="55">
        <v>18.723148939850599</v>
      </c>
      <c r="S83" s="53">
        <v>344</v>
      </c>
      <c r="T83" s="54">
        <v>412.8</v>
      </c>
      <c r="U83" s="53">
        <v>775.52314893985067</v>
      </c>
      <c r="V83" s="53">
        <v>-111.84888885309283</v>
      </c>
      <c r="W83" s="53"/>
      <c r="X83" s="56">
        <v>0.8514551267707412</v>
      </c>
    </row>
    <row r="84" spans="1:24" x14ac:dyDescent="0.25">
      <c r="A84" s="58" t="s">
        <v>181</v>
      </c>
      <c r="B84" s="51"/>
      <c r="C84" s="52">
        <v>52.981991000000001</v>
      </c>
      <c r="D84" s="52">
        <v>4.9909035522000007</v>
      </c>
      <c r="E84" s="53">
        <v>7190</v>
      </c>
      <c r="F84" s="53">
        <v>1199.3333333333333</v>
      </c>
      <c r="G84" s="53">
        <v>13.973333333333358</v>
      </c>
      <c r="H84" s="53">
        <v>1213.3066666666666</v>
      </c>
      <c r="I84" s="53">
        <v>243.10360919153374</v>
      </c>
      <c r="J84" s="53">
        <v>22856.430917400001</v>
      </c>
      <c r="K84" s="53">
        <v>19047.025764500002</v>
      </c>
      <c r="L84" s="53">
        <v>315.4383521912265</v>
      </c>
      <c r="M84" s="53"/>
      <c r="N84" s="54">
        <v>1940.4155761330383</v>
      </c>
      <c r="O84" s="53">
        <v>22.900359985842481</v>
      </c>
      <c r="P84" s="53">
        <v>981.65796805944035</v>
      </c>
      <c r="Q84" s="53"/>
      <c r="R84" s="55">
        <v>5.9536900414185361</v>
      </c>
      <c r="S84" s="53">
        <v>359.5</v>
      </c>
      <c r="T84" s="54">
        <v>431.4</v>
      </c>
      <c r="U84" s="53">
        <v>796.85369004141853</v>
      </c>
      <c r="V84" s="53">
        <v>184.80427801802182</v>
      </c>
      <c r="W84" s="53"/>
      <c r="X84" s="56">
        <v>1.2175482151762265</v>
      </c>
    </row>
    <row r="85" spans="1:24" x14ac:dyDescent="0.25">
      <c r="A85" s="58" t="s">
        <v>182</v>
      </c>
      <c r="B85" s="51"/>
      <c r="C85" s="52">
        <v>48.321404999999999</v>
      </c>
      <c r="D85" s="52">
        <v>2.7204951015000005</v>
      </c>
      <c r="E85" s="53">
        <v>7560</v>
      </c>
      <c r="F85" s="53">
        <v>842</v>
      </c>
      <c r="G85" s="53">
        <v>78.509999999999991</v>
      </c>
      <c r="H85" s="53">
        <v>920.51</v>
      </c>
      <c r="I85" s="53">
        <v>338.36120472794016</v>
      </c>
      <c r="J85" s="53">
        <v>21918.589307999999</v>
      </c>
      <c r="K85" s="53">
        <v>18265.49109</v>
      </c>
      <c r="L85" s="53">
        <v>421.13850171294092</v>
      </c>
      <c r="M85" s="53"/>
      <c r="N85" s="54">
        <v>2341.4948635593814</v>
      </c>
      <c r="O85" s="53">
        <v>19.049735826183035</v>
      </c>
      <c r="P85" s="53">
        <v>1180.2722996927823</v>
      </c>
      <c r="Q85" s="53"/>
      <c r="R85" s="55">
        <v>8.715361271323566</v>
      </c>
      <c r="S85" s="53">
        <v>378</v>
      </c>
      <c r="T85" s="54">
        <v>453.59999999999997</v>
      </c>
      <c r="U85" s="53">
        <v>840.31536127132358</v>
      </c>
      <c r="V85" s="53">
        <v>339.95693842145874</v>
      </c>
      <c r="W85" s="53"/>
      <c r="X85" s="56">
        <v>1.3932238844336398</v>
      </c>
    </row>
    <row r="86" spans="1:24" x14ac:dyDescent="0.25">
      <c r="A86" s="58" t="s">
        <v>183</v>
      </c>
      <c r="B86" s="51"/>
      <c r="C86" s="52">
        <v>2.0211440000000001</v>
      </c>
      <c r="D86" s="52">
        <v>0.27103541040000001</v>
      </c>
      <c r="E86" s="53">
        <v>7730</v>
      </c>
      <c r="F86" s="53">
        <v>142.33333333333334</v>
      </c>
      <c r="G86" s="53">
        <v>2.0833333333333428</v>
      </c>
      <c r="H86" s="53">
        <v>144.41666666666669</v>
      </c>
      <c r="I86" s="53">
        <v>532.83320601368439</v>
      </c>
      <c r="J86" s="53">
        <v>937.40658719999988</v>
      </c>
      <c r="K86" s="53">
        <v>781.17215599999997</v>
      </c>
      <c r="L86" s="53">
        <v>37.846944833975861</v>
      </c>
      <c r="M86" s="53"/>
      <c r="N86" s="54">
        <v>3337.3942653058966</v>
      </c>
      <c r="O86" s="53">
        <v>71.452932926435068</v>
      </c>
      <c r="P86" s="53">
        <v>1704.4235991161659</v>
      </c>
      <c r="Q86" s="53"/>
      <c r="R86" s="55">
        <v>18.725506363710778</v>
      </c>
      <c r="S86" s="53">
        <v>386.5</v>
      </c>
      <c r="T86" s="54">
        <v>463.79999999999995</v>
      </c>
      <c r="U86" s="53">
        <v>869.02550636371075</v>
      </c>
      <c r="V86" s="53">
        <v>835.39809275245511</v>
      </c>
      <c r="W86" s="53"/>
      <c r="X86" s="56">
        <v>1.9201935046018699</v>
      </c>
    </row>
    <row r="87" spans="1:24" x14ac:dyDescent="0.25">
      <c r="A87" s="58" t="s">
        <v>184</v>
      </c>
      <c r="B87" s="51"/>
      <c r="C87" s="52">
        <v>4.872166</v>
      </c>
      <c r="D87" s="52">
        <v>6.5774240999999997E-2</v>
      </c>
      <c r="E87" s="53">
        <v>9550</v>
      </c>
      <c r="F87" s="53">
        <v>63.333333333333336</v>
      </c>
      <c r="G87" s="53">
        <v>1.2366666666666717</v>
      </c>
      <c r="H87" s="53">
        <v>64.570000000000007</v>
      </c>
      <c r="I87" s="53">
        <v>981.6912976616486</v>
      </c>
      <c r="J87" s="53">
        <v>2791.7511180000001</v>
      </c>
      <c r="K87" s="53">
        <v>2326.459265</v>
      </c>
      <c r="L87" s="53">
        <v>12.576768759434165</v>
      </c>
      <c r="M87" s="53"/>
      <c r="N87" s="54">
        <v>2355.7287659102021</v>
      </c>
      <c r="O87" s="53">
        <v>13.252832518432255</v>
      </c>
      <c r="P87" s="53">
        <v>1184.4907992143171</v>
      </c>
      <c r="Q87" s="53"/>
      <c r="R87" s="55">
        <v>2.5813506270997673</v>
      </c>
      <c r="S87" s="53">
        <v>477.5</v>
      </c>
      <c r="T87" s="54">
        <v>573</v>
      </c>
      <c r="U87" s="53">
        <v>1053.0813506270997</v>
      </c>
      <c r="V87" s="53">
        <v>131.40944858721741</v>
      </c>
      <c r="W87" s="53"/>
      <c r="X87" s="56">
        <v>1.118493250548682</v>
      </c>
    </row>
    <row r="88" spans="1:24" x14ac:dyDescent="0.25">
      <c r="A88" s="58" t="s">
        <v>185</v>
      </c>
      <c r="B88" s="51"/>
      <c r="C88" s="52">
        <v>1.6717109999999999</v>
      </c>
      <c r="D88" s="52">
        <v>8.091081239999999E-2</v>
      </c>
      <c r="E88" s="53">
        <v>10650</v>
      </c>
      <c r="F88" s="53">
        <v>69.333333333333329</v>
      </c>
      <c r="G88" s="53">
        <v>0.32333333333333769</v>
      </c>
      <c r="H88" s="53">
        <v>69.656666666666666</v>
      </c>
      <c r="I88" s="53">
        <v>860.90677624523119</v>
      </c>
      <c r="J88" s="53">
        <v>1068.2233289999999</v>
      </c>
      <c r="K88" s="53">
        <v>890.18610749999993</v>
      </c>
      <c r="L88" s="53">
        <v>5.7304348430390331</v>
      </c>
      <c r="M88" s="53"/>
      <c r="N88" s="54">
        <v>5045.8340425531915</v>
      </c>
      <c r="O88" s="53">
        <v>41.667887970269184</v>
      </c>
      <c r="P88" s="53">
        <v>2543.7509652617305</v>
      </c>
      <c r="Q88" s="53"/>
      <c r="R88" s="55">
        <v>3.4278860658564989</v>
      </c>
      <c r="S88" s="53">
        <v>532.5</v>
      </c>
      <c r="T88" s="54">
        <v>639</v>
      </c>
      <c r="U88" s="53">
        <v>1174.9278860658565</v>
      </c>
      <c r="V88" s="53">
        <v>1368.823079195874</v>
      </c>
      <c r="W88" s="53"/>
      <c r="X88" s="56">
        <v>2.1472952095165292</v>
      </c>
    </row>
    <row r="89" spans="1:24" x14ac:dyDescent="0.25">
      <c r="A89" s="58" t="s">
        <v>186</v>
      </c>
      <c r="B89" s="51"/>
      <c r="C89" s="52">
        <v>3.8641700000000001</v>
      </c>
      <c r="D89" s="52">
        <v>0.154180383</v>
      </c>
      <c r="E89" s="53">
        <v>10700</v>
      </c>
      <c r="F89" s="53">
        <v>37.666666666666664</v>
      </c>
      <c r="G89" s="53">
        <v>3.4799999999999969</v>
      </c>
      <c r="H89" s="53">
        <v>41.146666666666661</v>
      </c>
      <c r="I89" s="53">
        <v>266.8735533408726</v>
      </c>
      <c r="J89" s="53">
        <v>2480.7971400000001</v>
      </c>
      <c r="K89" s="53">
        <v>2067.33095</v>
      </c>
      <c r="L89" s="53">
        <v>20.85293777772678</v>
      </c>
      <c r="M89" s="53"/>
      <c r="N89" s="54">
        <v>2388.0682274247492</v>
      </c>
      <c r="O89" s="53">
        <v>10.648254778300815</v>
      </c>
      <c r="P89" s="53">
        <v>1199.358241101525</v>
      </c>
      <c r="Q89" s="53"/>
      <c r="R89" s="55">
        <v>5.396485604341108</v>
      </c>
      <c r="S89" s="53">
        <v>535</v>
      </c>
      <c r="T89" s="54">
        <v>642</v>
      </c>
      <c r="U89" s="53">
        <v>1182.3964856043413</v>
      </c>
      <c r="V89" s="53">
        <v>16.961755497183731</v>
      </c>
      <c r="W89" s="53"/>
      <c r="X89" s="56">
        <v>1.0098424075593266</v>
      </c>
    </row>
    <row r="90" spans="1:24" x14ac:dyDescent="0.25">
      <c r="A90" s="58" t="s">
        <v>187</v>
      </c>
      <c r="B90" s="51"/>
      <c r="C90" s="52">
        <v>74.932641000000004</v>
      </c>
      <c r="D90" s="52">
        <v>1.0040973894</v>
      </c>
      <c r="E90" s="53">
        <v>10950</v>
      </c>
      <c r="F90" s="53">
        <v>961.66666666666663</v>
      </c>
      <c r="G90" s="53">
        <v>37.533333333333303</v>
      </c>
      <c r="H90" s="53">
        <v>999.19999999999993</v>
      </c>
      <c r="I90" s="53">
        <v>995.12259522661782</v>
      </c>
      <c r="J90" s="53">
        <v>49230.745137000005</v>
      </c>
      <c r="K90" s="53">
        <v>41025.6209475</v>
      </c>
      <c r="L90" s="53">
        <v>207.12982179053665</v>
      </c>
      <c r="M90" s="53"/>
      <c r="N90" s="54">
        <v>4555.0115168295742</v>
      </c>
      <c r="O90" s="53">
        <v>13.334642776036679</v>
      </c>
      <c r="P90" s="53">
        <v>2284.1730798028057</v>
      </c>
      <c r="Q90" s="53"/>
      <c r="R90" s="55">
        <v>2.7642135526830911</v>
      </c>
      <c r="S90" s="53">
        <v>547.5</v>
      </c>
      <c r="T90" s="54">
        <v>657</v>
      </c>
      <c r="U90" s="53">
        <v>1207.264213552683</v>
      </c>
      <c r="V90" s="53">
        <v>1076.9088662501226</v>
      </c>
      <c r="W90" s="53"/>
      <c r="X90" s="56">
        <v>1.886501507166062</v>
      </c>
    </row>
    <row r="91" spans="1:24" x14ac:dyDescent="0.25">
      <c r="A91" s="58" t="s">
        <v>188</v>
      </c>
      <c r="B91" s="51"/>
      <c r="C91" s="52">
        <v>200.36192500000001</v>
      </c>
      <c r="D91" s="52">
        <v>7.5135721875000003</v>
      </c>
      <c r="E91" s="53">
        <v>11690</v>
      </c>
      <c r="F91" s="53">
        <v>800.33333333333337</v>
      </c>
      <c r="G91" s="53">
        <v>4.1266666666666652</v>
      </c>
      <c r="H91" s="53">
        <v>804.46</v>
      </c>
      <c r="I91" s="53">
        <v>107.06758116177346</v>
      </c>
      <c r="J91" s="53">
        <v>140533.85419499999</v>
      </c>
      <c r="K91" s="53">
        <v>117111.54516250001</v>
      </c>
      <c r="L91" s="53">
        <v>787.74138359786639</v>
      </c>
      <c r="M91" s="53"/>
      <c r="N91" s="54">
        <v>2960.3482578667013</v>
      </c>
      <c r="O91" s="53">
        <v>4.0150342935665044</v>
      </c>
      <c r="P91" s="53">
        <v>1482.181646080134</v>
      </c>
      <c r="Q91" s="53"/>
      <c r="R91" s="55">
        <v>3.9315922104355225</v>
      </c>
      <c r="S91" s="53">
        <v>584.5</v>
      </c>
      <c r="T91" s="54">
        <v>701.4</v>
      </c>
      <c r="U91" s="53">
        <v>1289.8315922104355</v>
      </c>
      <c r="V91" s="53">
        <v>192.35005386969851</v>
      </c>
      <c r="W91" s="53"/>
      <c r="X91" s="56">
        <v>1.1475716193280068</v>
      </c>
    </row>
    <row r="92" spans="1:24" x14ac:dyDescent="0.25">
      <c r="A92" s="58" t="s">
        <v>189</v>
      </c>
      <c r="B92" s="51"/>
      <c r="C92" s="52">
        <v>30.405207000000001</v>
      </c>
      <c r="D92" s="52">
        <v>2.0158652241000001</v>
      </c>
      <c r="E92" s="53">
        <v>12550</v>
      </c>
      <c r="F92" s="53">
        <v>25</v>
      </c>
      <c r="G92" s="53">
        <v>3.7399999999999984</v>
      </c>
      <c r="H92" s="53">
        <v>28.74</v>
      </c>
      <c r="I92" s="53">
        <v>14.256905499637861</v>
      </c>
      <c r="J92" s="53">
        <v>22895.120870999999</v>
      </c>
      <c r="K92" s="53">
        <v>19079.267392500002</v>
      </c>
      <c r="L92" s="53">
        <v>161.76417109915207</v>
      </c>
      <c r="M92" s="53"/>
      <c r="N92" s="54">
        <v>3039.6367021276601</v>
      </c>
      <c r="O92" s="53">
        <v>0.94523283462599017</v>
      </c>
      <c r="P92" s="53">
        <v>1520.2909674811431</v>
      </c>
      <c r="Q92" s="53"/>
      <c r="R92" s="55">
        <v>5.3202785660742933</v>
      </c>
      <c r="S92" s="53">
        <v>627.5</v>
      </c>
      <c r="T92" s="54">
        <v>753</v>
      </c>
      <c r="U92" s="53">
        <v>1385.8202785660742</v>
      </c>
      <c r="V92" s="53">
        <v>134.47068891506888</v>
      </c>
      <c r="W92" s="53"/>
      <c r="X92" s="56">
        <v>1.0966922439873699</v>
      </c>
    </row>
    <row r="93" spans="1:24" x14ac:dyDescent="0.25">
      <c r="A93" s="58"/>
      <c r="B93" s="51"/>
      <c r="C93" s="52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3"/>
      <c r="P93" s="53"/>
      <c r="Q93" s="53"/>
      <c r="R93" s="55"/>
      <c r="S93" s="53"/>
      <c r="T93" s="54"/>
      <c r="U93" s="53"/>
      <c r="V93" s="53"/>
      <c r="W93" s="53"/>
      <c r="X93" s="56"/>
    </row>
    <row r="94" spans="1:24" x14ac:dyDescent="0.25">
      <c r="A94" s="69" t="s">
        <v>265</v>
      </c>
    </row>
    <row r="95" spans="1:24" x14ac:dyDescent="0.25">
      <c r="A95" s="39" t="s">
        <v>98</v>
      </c>
      <c r="B95" s="39"/>
      <c r="C95" s="90">
        <v>11.120386</v>
      </c>
      <c r="D95" s="87">
        <v>6.2891293591499995</v>
      </c>
      <c r="E95" s="87">
        <v>425</v>
      </c>
      <c r="F95" s="87">
        <v>422.66666666666669</v>
      </c>
      <c r="G95" s="87"/>
      <c r="H95" s="87">
        <v>456.71833333333336</v>
      </c>
      <c r="I95" s="87">
        <v>74.188256945494942</v>
      </c>
      <c r="J95" s="87"/>
      <c r="K95" s="87"/>
      <c r="L95" s="87"/>
      <c r="M95" s="87"/>
      <c r="N95" s="87">
        <v>81.021329739442947</v>
      </c>
      <c r="O95" s="87">
        <v>39.303108700525364</v>
      </c>
      <c r="P95" s="87">
        <v>61.434773811249087</v>
      </c>
      <c r="Q95" s="87"/>
      <c r="R95" s="87">
        <v>55.539388031817126</v>
      </c>
      <c r="S95" s="87">
        <v>87.289999999999992</v>
      </c>
      <c r="T95" s="87">
        <v>32.558642841491732</v>
      </c>
      <c r="U95" s="87">
        <v>177.38428327594272</v>
      </c>
      <c r="V95" s="87">
        <v>-118.81868296083935</v>
      </c>
      <c r="W95" s="85"/>
      <c r="X95" s="89">
        <v>0.21221679883043426</v>
      </c>
    </row>
    <row r="96" spans="1:24" x14ac:dyDescent="0.25">
      <c r="A96" s="39" t="s">
        <v>99</v>
      </c>
      <c r="B96" s="39"/>
      <c r="C96" s="87">
        <v>15.30165</v>
      </c>
      <c r="D96" s="87">
        <v>7.4392289474000011</v>
      </c>
      <c r="E96" s="87">
        <v>730</v>
      </c>
      <c r="F96" s="87">
        <v>924</v>
      </c>
      <c r="G96" s="87"/>
      <c r="H96" s="87">
        <v>1040.9533333333334</v>
      </c>
      <c r="I96" s="87">
        <v>141.40211263859575</v>
      </c>
      <c r="J96" s="87"/>
      <c r="K96" s="87"/>
      <c r="L96" s="87"/>
      <c r="M96" s="87"/>
      <c r="N96" s="87">
        <v>138.58084122807335</v>
      </c>
      <c r="O96" s="87">
        <v>61.468156463331795</v>
      </c>
      <c r="P96" s="87">
        <v>104.61923377153184</v>
      </c>
      <c r="Q96" s="87"/>
      <c r="R96" s="87">
        <v>48.399924224154105</v>
      </c>
      <c r="S96" s="87">
        <v>87.289999999999992</v>
      </c>
      <c r="T96" s="87">
        <v>51.661129918081187</v>
      </c>
      <c r="U96" s="87">
        <v>194.21308761207064</v>
      </c>
      <c r="V96" s="87">
        <v>-70.670475496396307</v>
      </c>
      <c r="W96" s="85"/>
      <c r="X96" s="89">
        <v>0.37313442899677335</v>
      </c>
    </row>
    <row r="97" spans="1:24" x14ac:dyDescent="0.25">
      <c r="A97" s="39" t="s">
        <v>100</v>
      </c>
      <c r="B97" s="39"/>
      <c r="C97" s="87">
        <v>15.30165</v>
      </c>
      <c r="D97" s="87">
        <v>7.4392289474000011</v>
      </c>
      <c r="E97" s="87">
        <v>700</v>
      </c>
      <c r="F97" s="87">
        <v>924</v>
      </c>
      <c r="G97" s="87"/>
      <c r="H97" s="87">
        <v>1040.9533333333334</v>
      </c>
      <c r="I97" s="87">
        <v>125.02415773322798</v>
      </c>
      <c r="J97" s="87"/>
      <c r="K97" s="87"/>
      <c r="L97" s="87"/>
      <c r="M97" s="87"/>
      <c r="N97" s="87">
        <v>135.24015197568389</v>
      </c>
      <c r="O97" s="87">
        <v>61.468156463331795</v>
      </c>
      <c r="P97" s="87">
        <v>98.027978476181843</v>
      </c>
      <c r="Q97" s="87"/>
      <c r="R97" s="87">
        <v>50.179858302143238</v>
      </c>
      <c r="S97" s="87">
        <v>87.289999999999992</v>
      </c>
      <c r="T97" s="87">
        <v>51.661129918081187</v>
      </c>
      <c r="U97" s="87">
        <v>198.01216344071227</v>
      </c>
      <c r="V97" s="87">
        <v>-83.075320245089713</v>
      </c>
      <c r="W97" s="85"/>
      <c r="X97" s="89">
        <v>0.36677482090774649</v>
      </c>
    </row>
    <row r="98" spans="1:24" x14ac:dyDescent="0.25">
      <c r="A98" s="39" t="s">
        <v>101</v>
      </c>
      <c r="B98" s="39"/>
      <c r="C98" s="87">
        <v>19.522563999999999</v>
      </c>
      <c r="D98" s="87">
        <v>8.2596337880000004</v>
      </c>
      <c r="E98" s="87">
        <v>875</v>
      </c>
      <c r="F98" s="87">
        <v>1820.3333333333333</v>
      </c>
      <c r="G98" s="87"/>
      <c r="H98" s="87">
        <v>1915.2616666666665</v>
      </c>
      <c r="I98" s="87">
        <v>227.75533832934727</v>
      </c>
      <c r="J98" s="87"/>
      <c r="K98" s="87"/>
      <c r="L98" s="87"/>
      <c r="M98" s="87"/>
      <c r="N98" s="87">
        <v>234.21238240612243</v>
      </c>
      <c r="O98" s="87">
        <v>66.589089484020377</v>
      </c>
      <c r="P98" s="87">
        <v>149.13309618531761</v>
      </c>
      <c r="Q98" s="87"/>
      <c r="R98" s="87">
        <v>46.757825505272322</v>
      </c>
      <c r="S98" s="87">
        <v>87.289999999999992</v>
      </c>
      <c r="T98" s="87">
        <v>54.144589294222499</v>
      </c>
      <c r="U98" s="87">
        <v>175.28215334738644</v>
      </c>
      <c r="V98" s="87">
        <v>-34.907306357782879</v>
      </c>
      <c r="W98" s="85"/>
      <c r="X98" s="89">
        <v>0.6220228995911854</v>
      </c>
    </row>
    <row r="99" spans="1:24" x14ac:dyDescent="0.25">
      <c r="A99" s="39" t="s">
        <v>102</v>
      </c>
      <c r="B99" s="39"/>
      <c r="C99" s="87">
        <v>12.714726499999999</v>
      </c>
      <c r="D99" s="87">
        <v>1.4232328053000001</v>
      </c>
      <c r="E99" s="87">
        <v>2095</v>
      </c>
      <c r="F99" s="87">
        <v>650.33333333333326</v>
      </c>
      <c r="G99" s="87"/>
      <c r="H99" s="87">
        <v>727.86500000000001</v>
      </c>
      <c r="I99" s="87">
        <v>359.87133283182902</v>
      </c>
      <c r="J99" s="87"/>
      <c r="K99" s="87"/>
      <c r="L99" s="87"/>
      <c r="M99" s="87"/>
      <c r="N99" s="87">
        <v>528.86542119996056</v>
      </c>
      <c r="O99" s="87">
        <v>46.968119782104409</v>
      </c>
      <c r="P99" s="87">
        <v>295.4476449305829</v>
      </c>
      <c r="Q99" s="87"/>
      <c r="R99" s="87">
        <v>13.810325881381926</v>
      </c>
      <c r="S99" s="87">
        <v>104.75</v>
      </c>
      <c r="T99" s="87">
        <v>105.7344081560291</v>
      </c>
      <c r="U99" s="87">
        <v>273.16615597503596</v>
      </c>
      <c r="V99" s="87">
        <v>61.685884976443745</v>
      </c>
      <c r="W99" s="85"/>
      <c r="X99" s="89">
        <v>1.0995595151655162</v>
      </c>
    </row>
    <row r="100" spans="1:24" x14ac:dyDescent="0.25">
      <c r="A100" s="39" t="s">
        <v>103</v>
      </c>
      <c r="B100" s="39"/>
      <c r="C100" s="87">
        <v>11.296173</v>
      </c>
      <c r="D100" s="87">
        <v>2.3870418618000002</v>
      </c>
      <c r="E100" s="87">
        <v>1330</v>
      </c>
      <c r="F100" s="87">
        <v>670.66666666666663</v>
      </c>
      <c r="G100" s="87"/>
      <c r="H100" s="87">
        <v>914.31333333333328</v>
      </c>
      <c r="I100" s="87">
        <v>360.06211164022972</v>
      </c>
      <c r="J100" s="87"/>
      <c r="K100" s="87"/>
      <c r="L100" s="87"/>
      <c r="M100" s="87"/>
      <c r="N100" s="87">
        <v>292.47300911854109</v>
      </c>
      <c r="O100" s="87">
        <v>83.121027874043776</v>
      </c>
      <c r="P100" s="87">
        <v>192.67788832303702</v>
      </c>
      <c r="Q100" s="87"/>
      <c r="R100" s="87">
        <v>31.333245052629717</v>
      </c>
      <c r="S100" s="87">
        <v>87.289999999999992</v>
      </c>
      <c r="T100" s="87">
        <v>80.365293852965678</v>
      </c>
      <c r="U100" s="87">
        <v>209.26856050865308</v>
      </c>
      <c r="V100" s="87">
        <v>11.219185005855991</v>
      </c>
      <c r="W100" s="85"/>
      <c r="X100" s="89">
        <v>0.84349199318642221</v>
      </c>
    </row>
    <row r="101" spans="1:24" x14ac:dyDescent="0.25">
      <c r="A101" s="39" t="s">
        <v>104</v>
      </c>
      <c r="B101" s="39"/>
      <c r="C101" s="87">
        <v>13.1773515</v>
      </c>
      <c r="D101" s="87">
        <v>1.0930303712000002</v>
      </c>
      <c r="E101" s="87">
        <v>2870</v>
      </c>
      <c r="F101" s="87">
        <v>636.5</v>
      </c>
      <c r="G101" s="87"/>
      <c r="H101" s="87">
        <v>661.75833333333333</v>
      </c>
      <c r="I101" s="87">
        <v>363.89775958597278</v>
      </c>
      <c r="J101" s="87"/>
      <c r="K101" s="87"/>
      <c r="L101" s="87"/>
      <c r="M101" s="87"/>
      <c r="N101" s="87">
        <v>707.00195174708472</v>
      </c>
      <c r="O101" s="87">
        <v>45.320989023346414</v>
      </c>
      <c r="P101" s="87">
        <v>357.9529030205025</v>
      </c>
      <c r="Q101" s="87"/>
      <c r="R101" s="87">
        <v>9.425564776518133</v>
      </c>
      <c r="S101" s="87">
        <v>143.5</v>
      </c>
      <c r="T101" s="87">
        <v>126.3005139630377</v>
      </c>
      <c r="U101" s="87">
        <v>284.58165297926649</v>
      </c>
      <c r="V101" s="87">
        <v>77.488267515653448</v>
      </c>
      <c r="W101" s="85"/>
      <c r="X101" s="89">
        <v>1.2375917214142271</v>
      </c>
    </row>
    <row r="102" spans="1:24" x14ac:dyDescent="0.25">
      <c r="A102" s="39" t="s">
        <v>105</v>
      </c>
      <c r="B102" s="39"/>
      <c r="C102" s="87">
        <v>25.923610500000002</v>
      </c>
      <c r="D102" s="87">
        <v>1.0635406626999999</v>
      </c>
      <c r="E102" s="87">
        <v>6795</v>
      </c>
      <c r="F102" s="87">
        <v>216.5</v>
      </c>
      <c r="G102" s="87"/>
      <c r="H102" s="87">
        <v>222.73499999999996</v>
      </c>
      <c r="I102" s="87">
        <v>302.61737903440638</v>
      </c>
      <c r="J102" s="87"/>
      <c r="K102" s="87"/>
      <c r="L102" s="87"/>
      <c r="M102" s="87"/>
      <c r="N102" s="87">
        <v>2253.5125938298916</v>
      </c>
      <c r="O102" s="87">
        <v>13.293737647234467</v>
      </c>
      <c r="P102" s="87">
        <v>1182.3815494535497</v>
      </c>
      <c r="Q102" s="87"/>
      <c r="R102" s="87">
        <v>4.6259353882549075</v>
      </c>
      <c r="S102" s="87">
        <v>339.75</v>
      </c>
      <c r="T102" s="87">
        <v>407.7</v>
      </c>
      <c r="U102" s="87">
        <v>757.36971456003448</v>
      </c>
      <c r="V102" s="87">
        <v>189.65016169966026</v>
      </c>
      <c r="W102" s="85"/>
      <c r="X102" s="89">
        <v>1.2076925959569016</v>
      </c>
    </row>
    <row r="103" spans="1:24" x14ac:dyDescent="0.25">
      <c r="A103" s="39" t="s">
        <v>106</v>
      </c>
      <c r="B103" s="39"/>
      <c r="C103" s="87">
        <v>15.135168999999999</v>
      </c>
      <c r="D103" s="87">
        <v>7.4392289474000011</v>
      </c>
      <c r="E103" s="87">
        <v>590</v>
      </c>
      <c r="F103" s="87">
        <v>599</v>
      </c>
      <c r="G103" s="87"/>
      <c r="H103" s="87">
        <v>798.87333333333333</v>
      </c>
      <c r="I103" s="87">
        <v>112.43637102509189</v>
      </c>
      <c r="J103" s="87"/>
      <c r="K103" s="87"/>
      <c r="L103" s="87"/>
      <c r="M103" s="87"/>
      <c r="N103" s="87">
        <v>113.89262193239118</v>
      </c>
      <c r="O103" s="87">
        <v>51.542627852041512</v>
      </c>
      <c r="P103" s="87">
        <v>88.769520033010423</v>
      </c>
      <c r="Q103" s="87"/>
      <c r="R103" s="87">
        <v>48.908836465215124</v>
      </c>
      <c r="S103" s="87">
        <v>87.289999999999992</v>
      </c>
      <c r="T103" s="87">
        <v>37.317868420976126</v>
      </c>
      <c r="U103" s="87">
        <v>181.10329872127156</v>
      </c>
      <c r="V103" s="87">
        <v>-93.392929669180432</v>
      </c>
      <c r="W103" s="85"/>
      <c r="X103" s="89">
        <v>0.29321562035995502</v>
      </c>
    </row>
    <row r="104" spans="1:24" x14ac:dyDescent="0.25">
      <c r="A104" s="39" t="s">
        <v>107</v>
      </c>
      <c r="B104" s="39"/>
      <c r="C104" s="87">
        <v>15.0034215</v>
      </c>
      <c r="D104" s="87">
        <v>1.303604591</v>
      </c>
      <c r="E104" s="87">
        <v>3455</v>
      </c>
      <c r="F104" s="87">
        <v>563</v>
      </c>
      <c r="G104" s="87"/>
      <c r="H104" s="87">
        <v>649.93333333333339</v>
      </c>
      <c r="I104" s="87">
        <v>357.34247178246295</v>
      </c>
      <c r="J104" s="87"/>
      <c r="K104" s="87"/>
      <c r="L104" s="87"/>
      <c r="M104" s="87"/>
      <c r="N104" s="87">
        <v>997.09429232146863</v>
      </c>
      <c r="O104" s="87">
        <v>36.653576213193233</v>
      </c>
      <c r="P104" s="87">
        <v>515.00668174787813</v>
      </c>
      <c r="Q104" s="87"/>
      <c r="R104" s="87">
        <v>7.678256427660056</v>
      </c>
      <c r="S104" s="87">
        <v>172.75</v>
      </c>
      <c r="T104" s="87">
        <v>142.16585821638876</v>
      </c>
      <c r="U104" s="87">
        <v>325.34637494157062</v>
      </c>
      <c r="V104" s="87">
        <v>123.43572489701766</v>
      </c>
      <c r="W104" s="85"/>
      <c r="X104" s="89">
        <v>1.1688255889478258</v>
      </c>
    </row>
    <row r="105" spans="1:24" x14ac:dyDescent="0.25">
      <c r="A105" s="39" t="s">
        <v>108</v>
      </c>
      <c r="B105" s="39"/>
      <c r="C105" s="87">
        <v>14.133279999999999</v>
      </c>
      <c r="D105" s="87">
        <v>6.3669051831000001</v>
      </c>
      <c r="E105" s="87">
        <v>670</v>
      </c>
      <c r="F105" s="87">
        <v>550.33333333333337</v>
      </c>
      <c r="G105" s="87"/>
      <c r="H105" s="87">
        <v>798.87333333333333</v>
      </c>
      <c r="I105" s="87">
        <v>113.17620543544614</v>
      </c>
      <c r="J105" s="87"/>
      <c r="K105" s="87"/>
      <c r="L105" s="87"/>
      <c r="M105" s="87"/>
      <c r="N105" s="87">
        <v>128.48471124620062</v>
      </c>
      <c r="O105" s="87">
        <v>52.782584279920059</v>
      </c>
      <c r="P105" s="87">
        <v>95.222471216087712</v>
      </c>
      <c r="Q105" s="87"/>
      <c r="R105" s="87">
        <v>50.179858302143238</v>
      </c>
      <c r="S105" s="87">
        <v>87.289999999999992</v>
      </c>
      <c r="T105" s="87">
        <v>47.362386717116237</v>
      </c>
      <c r="U105" s="87">
        <v>192.12116448123521</v>
      </c>
      <c r="V105" s="87">
        <v>-83.075320245089713</v>
      </c>
      <c r="W105" s="85"/>
      <c r="X105" s="89">
        <v>0.31251238747811505</v>
      </c>
    </row>
    <row r="106" spans="1:24" x14ac:dyDescent="0.25">
      <c r="A106" s="39" t="s">
        <v>109</v>
      </c>
      <c r="B106" s="39"/>
      <c r="C106" s="87">
        <v>15.135168999999999</v>
      </c>
      <c r="D106" s="87">
        <v>2.7204951015000005</v>
      </c>
      <c r="E106" s="87">
        <v>1550</v>
      </c>
      <c r="F106" s="87">
        <v>575.66666666666663</v>
      </c>
      <c r="G106" s="87"/>
      <c r="H106" s="87">
        <v>668.57</v>
      </c>
      <c r="I106" s="87">
        <v>194.69021709291101</v>
      </c>
      <c r="J106" s="87"/>
      <c r="K106" s="87"/>
      <c r="L106" s="87"/>
      <c r="M106" s="87"/>
      <c r="N106" s="87">
        <v>352.02176291793313</v>
      </c>
      <c r="O106" s="87">
        <v>44.620549831892632</v>
      </c>
      <c r="P106" s="87">
        <v>213.64958271172952</v>
      </c>
      <c r="Q106" s="87"/>
      <c r="R106" s="87">
        <v>20.268899101944978</v>
      </c>
      <c r="S106" s="87">
        <v>87.289999999999992</v>
      </c>
      <c r="T106" s="87">
        <v>90.461349406341483</v>
      </c>
      <c r="U106" s="87">
        <v>232.41416587041135</v>
      </c>
      <c r="V106" s="87">
        <v>-2.8451504413812927</v>
      </c>
      <c r="W106" s="85"/>
      <c r="X106" s="89">
        <v>0.87150775249445522</v>
      </c>
    </row>
    <row r="107" spans="1:24" x14ac:dyDescent="0.25">
      <c r="A107" s="40" t="s">
        <v>110</v>
      </c>
      <c r="B107" s="40"/>
      <c r="C107" s="83"/>
      <c r="D107" s="83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8"/>
      <c r="Q107" s="88"/>
      <c r="R107" s="88"/>
      <c r="S107" s="84"/>
      <c r="T107" s="84"/>
      <c r="U107" s="83"/>
      <c r="V107" s="83"/>
      <c r="W107" s="83"/>
      <c r="X107" s="83"/>
    </row>
    <row r="108" spans="1:24" x14ac:dyDescent="0.25">
      <c r="A108" s="39" t="s">
        <v>111</v>
      </c>
      <c r="B108" s="39"/>
      <c r="C108" s="86">
        <v>307.51247000000001</v>
      </c>
      <c r="D108" s="86">
        <v>176.1023944378</v>
      </c>
      <c r="E108" s="86"/>
      <c r="F108" s="86">
        <v>10282.666666666666</v>
      </c>
      <c r="G108" s="86"/>
      <c r="H108" s="86">
        <v>12312.893333333332</v>
      </c>
      <c r="I108" s="84"/>
      <c r="J108" s="86">
        <v>10313.283922361483</v>
      </c>
      <c r="K108" s="86">
        <v>26842.763506299998</v>
      </c>
      <c r="L108" s="86">
        <v>20240.662596357844</v>
      </c>
      <c r="M108" s="84"/>
      <c r="N108" s="84"/>
      <c r="O108" s="84"/>
      <c r="P108" s="88"/>
      <c r="Q108" s="88"/>
      <c r="R108" s="88"/>
      <c r="S108" s="83"/>
      <c r="T108" s="83"/>
      <c r="U108" s="88"/>
      <c r="V108" s="88"/>
      <c r="W108" s="83"/>
      <c r="X108" s="83"/>
    </row>
    <row r="109" spans="1:24" x14ac:dyDescent="0.25">
      <c r="A109" s="39" t="s">
        <v>112</v>
      </c>
      <c r="B109" s="39"/>
      <c r="C109" s="86">
        <v>540.42012799999998</v>
      </c>
      <c r="D109" s="86">
        <v>217.32518971539997</v>
      </c>
      <c r="E109" s="86"/>
      <c r="F109" s="86">
        <v>27884.666666666672</v>
      </c>
      <c r="G109" s="86"/>
      <c r="H109" s="86">
        <v>30598.273333333331</v>
      </c>
      <c r="I109" s="84"/>
      <c r="J109" s="86">
        <v>22122.324755610945</v>
      </c>
      <c r="K109" s="86">
        <v>47173.272973120009</v>
      </c>
      <c r="L109" s="86">
        <v>21354.182592630357</v>
      </c>
      <c r="M109" s="84"/>
      <c r="N109" s="84"/>
      <c r="O109" s="84"/>
      <c r="P109" s="84"/>
      <c r="Q109" s="84"/>
      <c r="R109" s="84"/>
      <c r="S109" s="83"/>
      <c r="T109" s="83"/>
      <c r="U109" s="84"/>
      <c r="V109" s="88"/>
      <c r="W109" s="83"/>
      <c r="X109" s="83"/>
    </row>
    <row r="110" spans="1:24" x14ac:dyDescent="0.25">
      <c r="A110" s="39" t="s">
        <v>100</v>
      </c>
      <c r="B110" s="39"/>
      <c r="C110" s="86">
        <v>448.81347500000004</v>
      </c>
      <c r="D110" s="86">
        <v>181.03129244229999</v>
      </c>
      <c r="E110" s="86"/>
      <c r="F110" s="86">
        <v>20807.333333333336</v>
      </c>
      <c r="G110" s="86"/>
      <c r="H110" s="86">
        <v>22948.756666666668</v>
      </c>
      <c r="I110" s="88"/>
      <c r="J110" s="86">
        <v>16929.287338515336</v>
      </c>
      <c r="K110" s="86">
        <v>39176.928232750004</v>
      </c>
      <c r="L110" s="86">
        <v>17348.546228570656</v>
      </c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</row>
    <row r="111" spans="1:24" x14ac:dyDescent="0.25">
      <c r="A111" s="39" t="s">
        <v>101</v>
      </c>
      <c r="B111" s="39"/>
      <c r="C111" s="86">
        <v>91.606653000000009</v>
      </c>
      <c r="D111" s="86">
        <v>36.293897273100001</v>
      </c>
      <c r="E111" s="86"/>
      <c r="F111" s="86">
        <v>7077.333333333333</v>
      </c>
      <c r="G111" s="86"/>
      <c r="H111" s="86">
        <v>7649.5166666666664</v>
      </c>
      <c r="I111" s="88"/>
      <c r="J111" s="86">
        <v>5193.037417095612</v>
      </c>
      <c r="K111" s="86">
        <v>7996.3447403699993</v>
      </c>
      <c r="L111" s="86">
        <v>4005.6363640596928</v>
      </c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</row>
    <row r="112" spans="1:24" x14ac:dyDescent="0.25">
      <c r="A112" s="39" t="s">
        <v>113</v>
      </c>
      <c r="B112" s="39"/>
      <c r="C112" s="86">
        <v>2473.2902300000005</v>
      </c>
      <c r="D112" s="86">
        <v>672.11403801920005</v>
      </c>
      <c r="E112" s="86"/>
      <c r="F112" s="86">
        <v>34425.666666666686</v>
      </c>
      <c r="G112" s="86"/>
      <c r="H112" s="86">
        <v>38386.343333333345</v>
      </c>
      <c r="I112" s="84"/>
      <c r="J112" s="86">
        <v>168878.2778789663</v>
      </c>
      <c r="K112" s="86">
        <v>269016.19513572997</v>
      </c>
      <c r="L112" s="86">
        <v>40452.002005329668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8"/>
      <c r="W112" s="84"/>
      <c r="X112" s="84"/>
    </row>
    <row r="113" spans="1:24" x14ac:dyDescent="0.25">
      <c r="A113" s="39" t="s">
        <v>103</v>
      </c>
      <c r="B113" s="39"/>
      <c r="C113" s="86">
        <v>116.252104</v>
      </c>
      <c r="D113" s="86">
        <v>34.032486617399996</v>
      </c>
      <c r="E113" s="86"/>
      <c r="F113" s="86">
        <v>6358.6666666666661</v>
      </c>
      <c r="G113" s="86"/>
      <c r="H113" s="86">
        <v>7736.7799999999988</v>
      </c>
      <c r="I113" s="88"/>
      <c r="J113" s="86">
        <v>9445.0460646391293</v>
      </c>
      <c r="K113" s="86">
        <v>10255.703649079998</v>
      </c>
      <c r="L113" s="86">
        <v>3626.7921527113995</v>
      </c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</row>
    <row r="114" spans="1:24" x14ac:dyDescent="0.25">
      <c r="A114" s="39" t="s">
        <v>104</v>
      </c>
      <c r="B114" s="39"/>
      <c r="C114" s="86">
        <v>2367.9246260000004</v>
      </c>
      <c r="D114" s="86">
        <v>638.19694830180003</v>
      </c>
      <c r="E114" s="86"/>
      <c r="F114" s="86">
        <v>28693.333333333332</v>
      </c>
      <c r="G114" s="86"/>
      <c r="H114" s="86">
        <v>31294.48333333333</v>
      </c>
      <c r="I114" s="88"/>
      <c r="J114" s="86">
        <v>162281.1402143272</v>
      </c>
      <c r="K114" s="86">
        <v>261133.74848665003</v>
      </c>
      <c r="L114" s="86">
        <v>36841.792457903895</v>
      </c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24" x14ac:dyDescent="0.25">
      <c r="A115" s="39" t="s">
        <v>114</v>
      </c>
      <c r="B115" s="39"/>
      <c r="C115" s="86">
        <v>2023.3039450000006</v>
      </c>
      <c r="D115" s="86">
        <v>161.65486912379998</v>
      </c>
      <c r="E115" s="86"/>
      <c r="F115" s="86">
        <v>11597</v>
      </c>
      <c r="G115" s="86"/>
      <c r="H115" s="86">
        <v>12066.78</v>
      </c>
      <c r="I115" s="84"/>
      <c r="J115" s="86">
        <v>884364.47801280022</v>
      </c>
      <c r="K115" s="86">
        <v>736970.39834399999</v>
      </c>
      <c r="L115" s="86">
        <v>12690.778810499982</v>
      </c>
      <c r="M115" s="84"/>
      <c r="N115" s="84"/>
      <c r="O115" s="84"/>
      <c r="P115" s="88"/>
      <c r="Q115" s="88"/>
      <c r="R115" s="88"/>
      <c r="S115" s="84"/>
      <c r="T115" s="84"/>
      <c r="U115" s="84"/>
      <c r="V115" s="88"/>
      <c r="W115" s="84"/>
      <c r="X115" s="84"/>
    </row>
    <row r="116" spans="1:24" x14ac:dyDescent="0.25">
      <c r="A116" s="39" t="s">
        <v>115</v>
      </c>
      <c r="B116" s="39"/>
      <c r="C116" s="86">
        <v>847.9325980000001</v>
      </c>
      <c r="D116" s="86">
        <v>393.42758415320003</v>
      </c>
      <c r="E116" s="86"/>
      <c r="F116" s="86">
        <v>38167.333333333336</v>
      </c>
      <c r="G116" s="86"/>
      <c r="H116" s="86">
        <v>42911.166666666672</v>
      </c>
      <c r="I116" s="84"/>
      <c r="J116" s="86">
        <v>32435.608677972432</v>
      </c>
      <c r="K116" s="86">
        <v>74016.03647941997</v>
      </c>
      <c r="L116" s="86">
        <v>41594.845188988205</v>
      </c>
      <c r="M116" s="84"/>
      <c r="N116" s="84"/>
      <c r="O116" s="84"/>
      <c r="P116" s="88"/>
      <c r="Q116" s="88"/>
      <c r="R116" s="88"/>
      <c r="S116" s="84"/>
      <c r="T116" s="84"/>
      <c r="U116" s="84"/>
      <c r="V116" s="88"/>
      <c r="W116" s="84"/>
      <c r="X116" s="84"/>
    </row>
    <row r="117" spans="1:24" x14ac:dyDescent="0.25">
      <c r="A117" s="39" t="s">
        <v>116</v>
      </c>
      <c r="B117" s="39"/>
      <c r="C117" s="86">
        <v>4496.5941750000011</v>
      </c>
      <c r="D117" s="86">
        <v>833.76890714300009</v>
      </c>
      <c r="E117" s="86"/>
      <c r="F117" s="86">
        <v>46022.666666666701</v>
      </c>
      <c r="G117" s="86"/>
      <c r="H117" s="86">
        <v>50453.123333333337</v>
      </c>
      <c r="I117" s="84"/>
      <c r="J117" s="86">
        <v>1053242.7558917664</v>
      </c>
      <c r="K117" s="86">
        <v>1005986.5934797298</v>
      </c>
      <c r="L117" s="86">
        <v>53142.780815829647</v>
      </c>
      <c r="M117" s="84"/>
      <c r="N117" s="84"/>
      <c r="O117" s="84"/>
      <c r="P117" s="88"/>
      <c r="Q117" s="88"/>
      <c r="R117" s="88"/>
      <c r="S117" s="84"/>
      <c r="T117" s="84"/>
      <c r="U117" s="84"/>
      <c r="V117" s="88"/>
      <c r="W117" s="84"/>
      <c r="X117" s="84"/>
    </row>
    <row r="118" spans="1:24" x14ac:dyDescent="0.25">
      <c r="A118" s="39" t="s">
        <v>108</v>
      </c>
      <c r="B118" s="39"/>
      <c r="C118" s="86">
        <v>894.049667</v>
      </c>
      <c r="D118" s="86">
        <v>400.47841422409999</v>
      </c>
      <c r="E118" s="86"/>
      <c r="F118" s="86">
        <v>37712.000000000007</v>
      </c>
      <c r="G118" s="86"/>
      <c r="H118" s="86">
        <v>43267.596666666665</v>
      </c>
      <c r="I118" s="88"/>
      <c r="J118" s="86">
        <v>43141.98569631594</v>
      </c>
      <c r="K118" s="86">
        <v>81654.035697129963</v>
      </c>
      <c r="L118" s="86">
        <v>42538.025727995315</v>
      </c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</row>
    <row r="119" spans="1:24" x14ac:dyDescent="0.25">
      <c r="A119" s="39" t="s">
        <v>109</v>
      </c>
      <c r="B119" s="39"/>
      <c r="C119" s="86">
        <v>5344.5267730000005</v>
      </c>
      <c r="D119" s="86">
        <v>1227.1964912962001</v>
      </c>
      <c r="E119" s="86"/>
      <c r="F119" s="86">
        <v>84189.999999999971</v>
      </c>
      <c r="G119" s="86"/>
      <c r="H119" s="86">
        <v>93364.290000000037</v>
      </c>
      <c r="I119" s="84"/>
      <c r="J119" s="86">
        <v>1085678.3645697387</v>
      </c>
      <c r="K119" s="86">
        <v>1080002.62995915</v>
      </c>
      <c r="L119" s="86">
        <v>94737.626004817866</v>
      </c>
      <c r="M119" s="84"/>
      <c r="N119" s="84"/>
      <c r="O119" s="84"/>
      <c r="P119" s="88"/>
      <c r="Q119" s="88"/>
      <c r="R119" s="88"/>
      <c r="S119" s="83"/>
      <c r="T119" s="83"/>
      <c r="U119" s="84"/>
      <c r="V119" s="88"/>
      <c r="W119" s="83"/>
      <c r="X119" s="83"/>
    </row>
  </sheetData>
  <mergeCells count="3">
    <mergeCell ref="C1:I1"/>
    <mergeCell ref="N1:P1"/>
    <mergeCell ref="R1:V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L6" sqref="L6"/>
    </sheetView>
  </sheetViews>
  <sheetFormatPr defaultRowHeight="15" x14ac:dyDescent="0.25"/>
  <cols>
    <col min="1" max="1" width="16.28515625" customWidth="1"/>
    <col min="2" max="2" width="13" customWidth="1"/>
  </cols>
  <sheetData>
    <row r="1" spans="1:5" ht="105" x14ac:dyDescent="0.25">
      <c r="B1" s="8" t="s">
        <v>16</v>
      </c>
      <c r="C1" s="8" t="s">
        <v>17</v>
      </c>
      <c r="D1" s="1"/>
    </row>
    <row r="2" spans="1:5" x14ac:dyDescent="0.25">
      <c r="A2" t="s">
        <v>12</v>
      </c>
      <c r="B2" s="3">
        <v>60.179263238228707</v>
      </c>
      <c r="C2" s="3">
        <v>5.4069226277382638</v>
      </c>
      <c r="D2" s="1"/>
    </row>
    <row r="3" spans="1:5" x14ac:dyDescent="0.25">
      <c r="A3" t="s">
        <v>13</v>
      </c>
      <c r="B3" s="3">
        <v>129.33120058408147</v>
      </c>
      <c r="C3" s="3">
        <v>6.4813628916256087</v>
      </c>
      <c r="D3" s="1"/>
    </row>
    <row r="4" spans="1:5" x14ac:dyDescent="0.25">
      <c r="A4" t="s">
        <v>14</v>
      </c>
      <c r="B4" s="3">
        <v>316.03880413365698</v>
      </c>
      <c r="C4" s="3">
        <v>10.78197520428577</v>
      </c>
      <c r="D4" s="1"/>
    </row>
    <row r="5" spans="1:5" x14ac:dyDescent="0.25">
      <c r="A5" t="s">
        <v>15</v>
      </c>
      <c r="B5" s="3">
        <v>276.90253780188061</v>
      </c>
      <c r="C5" s="3">
        <v>13.351124973982355</v>
      </c>
      <c r="D5" s="1"/>
    </row>
    <row r="6" spans="1:5" x14ac:dyDescent="0.25">
      <c r="C6" s="1"/>
      <c r="D6" s="1"/>
    </row>
    <row r="7" spans="1:5" x14ac:dyDescent="0.25">
      <c r="C7" s="1"/>
      <c r="D7" s="1"/>
    </row>
    <row r="8" spans="1:5" x14ac:dyDescent="0.25">
      <c r="C8" s="1"/>
      <c r="D8" s="1"/>
    </row>
    <row r="9" spans="1:5" x14ac:dyDescent="0.25">
      <c r="C9" s="1"/>
      <c r="D9" s="1"/>
    </row>
    <row r="10" spans="1:5" x14ac:dyDescent="0.25">
      <c r="C10" s="1"/>
      <c r="D10" s="1"/>
    </row>
    <row r="11" spans="1:5" x14ac:dyDescent="0.25">
      <c r="C11" s="1"/>
      <c r="D11" s="1"/>
      <c r="E11" s="7"/>
    </row>
    <row r="12" spans="1:5" x14ac:dyDescent="0.25">
      <c r="C12" s="1"/>
      <c r="D12" s="1"/>
    </row>
    <row r="13" spans="1:5" x14ac:dyDescent="0.25">
      <c r="C13" s="1"/>
      <c r="D13" s="1"/>
    </row>
    <row r="14" spans="1:5" x14ac:dyDescent="0.25">
      <c r="C14" s="1"/>
      <c r="D14" s="1"/>
    </row>
    <row r="15" spans="1:5" x14ac:dyDescent="0.25">
      <c r="C15" s="1"/>
      <c r="D15" s="1"/>
    </row>
    <row r="16" spans="1:5" x14ac:dyDescent="0.25">
      <c r="C16" s="1"/>
      <c r="D16" s="1"/>
    </row>
    <row r="17" spans="3:4" x14ac:dyDescent="0.25">
      <c r="C17" s="1"/>
      <c r="D17" s="1"/>
    </row>
    <row r="18" spans="3:4" x14ac:dyDescent="0.25">
      <c r="C18" s="1"/>
      <c r="D18" s="1"/>
    </row>
    <row r="19" spans="3:4" x14ac:dyDescent="0.25">
      <c r="C19" s="1"/>
      <c r="D19" s="1"/>
    </row>
    <row r="20" spans="3:4" x14ac:dyDescent="0.25">
      <c r="C20" s="1"/>
      <c r="D20" s="1"/>
    </row>
    <row r="21" spans="3:4" x14ac:dyDescent="0.25">
      <c r="C21" s="1"/>
      <c r="D21" s="1"/>
    </row>
    <row r="22" spans="3:4" x14ac:dyDescent="0.25">
      <c r="C22" s="1"/>
      <c r="D22" s="1"/>
    </row>
    <row r="23" spans="3:4" x14ac:dyDescent="0.25">
      <c r="C23" s="1"/>
      <c r="D23" s="1"/>
    </row>
    <row r="24" spans="3:4" x14ac:dyDescent="0.25">
      <c r="C24" s="1"/>
      <c r="D24" s="1"/>
    </row>
    <row r="25" spans="3:4" x14ac:dyDescent="0.25">
      <c r="C25" s="1"/>
      <c r="D25" s="1"/>
    </row>
    <row r="26" spans="3:4" x14ac:dyDescent="0.25">
      <c r="C26" s="1"/>
      <c r="D26" s="1"/>
    </row>
    <row r="27" spans="3:4" x14ac:dyDescent="0.25">
      <c r="C27" s="1"/>
      <c r="D27" s="1"/>
    </row>
    <row r="28" spans="3:4" x14ac:dyDescent="0.25">
      <c r="C28" s="1"/>
      <c r="D28" s="1"/>
    </row>
    <row r="29" spans="3:4" x14ac:dyDescent="0.25">
      <c r="C29" s="1"/>
      <c r="D29" s="1"/>
    </row>
    <row r="30" spans="3:4" x14ac:dyDescent="0.25">
      <c r="C30" s="1"/>
      <c r="D30" s="1"/>
    </row>
    <row r="31" spans="3:4" x14ac:dyDescent="0.25">
      <c r="C31" s="1"/>
      <c r="D31" s="1"/>
    </row>
    <row r="32" spans="3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workbookViewId="0">
      <selection activeCell="B8" sqref="B8"/>
    </sheetView>
  </sheetViews>
  <sheetFormatPr defaultRowHeight="15" x14ac:dyDescent="0.25"/>
  <cols>
    <col min="1" max="1" width="29.85546875" customWidth="1"/>
  </cols>
  <sheetData>
    <row r="3" spans="1:2" x14ac:dyDescent="0.25">
      <c r="A3" t="s">
        <v>88</v>
      </c>
      <c r="B3" s="2">
        <v>3.1745999999999981</v>
      </c>
    </row>
    <row r="4" spans="1:2" x14ac:dyDescent="0.25">
      <c r="A4" t="s">
        <v>89</v>
      </c>
      <c r="B4" s="2">
        <v>14.375000000000002</v>
      </c>
    </row>
    <row r="5" spans="1:2" x14ac:dyDescent="0.25">
      <c r="A5" t="s">
        <v>90</v>
      </c>
      <c r="B5" s="2">
        <v>8.8504000000000005</v>
      </c>
    </row>
    <row r="6" spans="1:2" x14ac:dyDescent="0.25">
      <c r="A6" t="s">
        <v>91</v>
      </c>
      <c r="B6">
        <v>8.6</v>
      </c>
    </row>
    <row r="7" spans="1:2" x14ac:dyDescent="0.25">
      <c r="A7" t="s">
        <v>92</v>
      </c>
      <c r="B7">
        <v>13</v>
      </c>
    </row>
    <row r="8" spans="1:2" x14ac:dyDescent="0.25">
      <c r="A8" t="s">
        <v>93</v>
      </c>
      <c r="B8">
        <v>79</v>
      </c>
    </row>
    <row r="9" spans="1:2" x14ac:dyDescent="0.25">
      <c r="B9" s="7"/>
    </row>
    <row r="15" spans="1:2" x14ac:dyDescent="0.25">
      <c r="B15" s="2"/>
    </row>
    <row r="16" spans="1:2" x14ac:dyDescent="0.25">
      <c r="B16" s="2"/>
    </row>
    <row r="18" spans="1:2" x14ac:dyDescent="0.25">
      <c r="B18" s="2"/>
    </row>
    <row r="20" spans="1:2" x14ac:dyDescent="0.25">
      <c r="B20" s="2"/>
    </row>
    <row r="27" spans="1:2" x14ac:dyDescent="0.25">
      <c r="A27" s="1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activeCell="D17" sqref="D17"/>
    </sheetView>
  </sheetViews>
  <sheetFormatPr defaultRowHeight="15" x14ac:dyDescent="0.25"/>
  <cols>
    <col min="1" max="1" width="13" customWidth="1"/>
  </cols>
  <sheetData>
    <row r="1" spans="1:10" ht="75" x14ac:dyDescent="0.25">
      <c r="A1" s="8" t="s">
        <v>192</v>
      </c>
      <c r="B1" s="35" t="s">
        <v>193</v>
      </c>
      <c r="C1" s="35" t="s">
        <v>194</v>
      </c>
      <c r="D1" t="s">
        <v>191</v>
      </c>
      <c r="G1" s="34" t="s">
        <v>0</v>
      </c>
      <c r="H1" s="35" t="s">
        <v>193</v>
      </c>
      <c r="I1" s="35" t="s">
        <v>194</v>
      </c>
      <c r="J1" s="35" t="s">
        <v>195</v>
      </c>
    </row>
    <row r="2" spans="1:10" x14ac:dyDescent="0.25">
      <c r="A2" s="8" t="s">
        <v>12</v>
      </c>
      <c r="B2" s="8"/>
      <c r="C2" s="8"/>
    </row>
    <row r="3" spans="1:10" x14ac:dyDescent="0.25">
      <c r="A3" s="36" t="s">
        <v>22</v>
      </c>
      <c r="B3" s="38">
        <v>121.57199769160627</v>
      </c>
      <c r="C3" s="37">
        <v>117.66116094933984</v>
      </c>
      <c r="D3" s="38">
        <v>239.23315864094616</v>
      </c>
      <c r="G3" s="36" t="s">
        <v>23</v>
      </c>
      <c r="H3" s="38">
        <v>32.663607014776233</v>
      </c>
      <c r="I3" s="37">
        <v>2.4245035180890078</v>
      </c>
      <c r="J3" s="38">
        <v>35.088110532865237</v>
      </c>
    </row>
    <row r="4" spans="1:10" x14ac:dyDescent="0.25">
      <c r="A4" t="s">
        <v>24</v>
      </c>
      <c r="B4" s="38">
        <v>55.62163046005972</v>
      </c>
      <c r="C4" s="37">
        <v>5.8558000799067953</v>
      </c>
      <c r="D4" s="38">
        <v>61.477430539966512</v>
      </c>
      <c r="G4" s="36" t="s">
        <v>24</v>
      </c>
    </row>
    <row r="5" spans="1:10" x14ac:dyDescent="0.25">
      <c r="A5" t="s">
        <v>25</v>
      </c>
      <c r="B5" s="38">
        <v>40.567790923825171</v>
      </c>
      <c r="C5" s="37">
        <v>19.364512098199832</v>
      </c>
      <c r="D5" s="38">
        <v>59.93230302202501</v>
      </c>
      <c r="G5" s="36" t="s">
        <v>25</v>
      </c>
    </row>
    <row r="6" spans="1:10" x14ac:dyDescent="0.25">
      <c r="A6" t="s">
        <v>26</v>
      </c>
      <c r="B6" s="38">
        <v>31.17032367552256</v>
      </c>
      <c r="C6" s="37">
        <v>7.2606929471693942</v>
      </c>
      <c r="D6" s="38">
        <v>38.431016622691956</v>
      </c>
      <c r="G6" s="36" t="s">
        <v>26</v>
      </c>
    </row>
    <row r="7" spans="1:10" x14ac:dyDescent="0.25">
      <c r="A7" t="s">
        <v>27</v>
      </c>
      <c r="B7" s="38">
        <v>89.248008908449989</v>
      </c>
      <c r="C7" s="37">
        <v>18.310206770552924</v>
      </c>
      <c r="D7" s="38">
        <v>107.55821567900291</v>
      </c>
      <c r="G7" s="36" t="s">
        <v>27</v>
      </c>
    </row>
    <row r="8" spans="1:10" x14ac:dyDescent="0.25">
      <c r="A8" t="s">
        <v>30</v>
      </c>
      <c r="B8" s="38">
        <v>60.274528675542356</v>
      </c>
      <c r="C8" s="37">
        <v>1.7957365340432321</v>
      </c>
      <c r="D8" s="38">
        <v>62.070265209585585</v>
      </c>
      <c r="G8" s="36" t="s">
        <v>28</v>
      </c>
      <c r="H8" s="38">
        <v>60.083997800915057</v>
      </c>
      <c r="I8" s="37">
        <v>26.222250880489231</v>
      </c>
      <c r="J8" s="38">
        <v>86.306248681404284</v>
      </c>
    </row>
    <row r="9" spans="1:10" x14ac:dyDescent="0.25">
      <c r="A9" s="32" t="s">
        <v>35</v>
      </c>
      <c r="B9" s="38">
        <v>91.194817033768715</v>
      </c>
      <c r="C9" s="37">
        <v>2.067882473967475</v>
      </c>
      <c r="D9" s="38">
        <v>93.262699507736173</v>
      </c>
      <c r="G9" s="36" t="s">
        <v>29</v>
      </c>
      <c r="H9" s="38">
        <v>23.783204403225675</v>
      </c>
      <c r="I9" s="37">
        <v>1.052000456971133</v>
      </c>
      <c r="J9" s="38">
        <v>24.835204860196807</v>
      </c>
    </row>
    <row r="10" spans="1:10" x14ac:dyDescent="0.25">
      <c r="A10" s="32"/>
      <c r="B10" s="12">
        <f>MEDIAN(B3:B9)</f>
        <v>60.274528675542356</v>
      </c>
      <c r="C10" s="12">
        <f>MEDIAN(C3:C9)</f>
        <v>7.2606929471693942</v>
      </c>
      <c r="D10" s="12">
        <f>MEDIAN(D3:D9)</f>
        <v>62.070265209585585</v>
      </c>
      <c r="G10" s="36" t="s">
        <v>30</v>
      </c>
    </row>
    <row r="11" spans="1:10" x14ac:dyDescent="0.25">
      <c r="A11" s="32" t="s">
        <v>13</v>
      </c>
      <c r="B11" s="12"/>
      <c r="C11" s="14"/>
      <c r="G11" s="36" t="s">
        <v>31</v>
      </c>
      <c r="H11" s="38">
        <v>95.398565175029887</v>
      </c>
      <c r="I11" s="37">
        <v>15.910897755963378</v>
      </c>
      <c r="J11" s="38">
        <v>111.30946293099326</v>
      </c>
    </row>
    <row r="12" spans="1:10" x14ac:dyDescent="0.25">
      <c r="A12" s="32" t="s">
        <v>40</v>
      </c>
      <c r="B12" s="38">
        <v>129.33120058408147</v>
      </c>
      <c r="C12" s="37">
        <v>12.07091205451427</v>
      </c>
      <c r="D12" s="38">
        <v>141.40211263859575</v>
      </c>
      <c r="G12" s="36" t="s">
        <v>32</v>
      </c>
      <c r="H12" s="38">
        <v>44.524669500735733</v>
      </c>
      <c r="I12" s="37">
        <v>4.9580451755697323</v>
      </c>
      <c r="J12" s="38">
        <v>49.482714676305456</v>
      </c>
    </row>
    <row r="13" spans="1:10" x14ac:dyDescent="0.25">
      <c r="A13" s="32" t="s">
        <v>41</v>
      </c>
      <c r="B13" s="38">
        <v>108.31099734839582</v>
      </c>
      <c r="C13" s="37">
        <v>4.0503095529391189</v>
      </c>
      <c r="D13" s="38">
        <v>112.36130690133494</v>
      </c>
      <c r="G13" s="36" t="s">
        <v>33</v>
      </c>
      <c r="H13" s="38">
        <v>192.4165748052385</v>
      </c>
      <c r="I13" s="37">
        <v>1.4632235354270224</v>
      </c>
      <c r="J13" s="38">
        <v>193.8797983406655</v>
      </c>
    </row>
    <row r="14" spans="1:10" x14ac:dyDescent="0.25">
      <c r="A14" s="32" t="s">
        <v>42</v>
      </c>
      <c r="B14" s="38">
        <v>411.50682028821802</v>
      </c>
      <c r="C14" s="37">
        <v>55.275809715648272</v>
      </c>
      <c r="D14" s="38">
        <v>466.78263000386636</v>
      </c>
      <c r="G14" s="36" t="s">
        <v>34</v>
      </c>
      <c r="H14" s="38">
        <v>122.37699158857114</v>
      </c>
      <c r="I14" s="37">
        <v>4.8507401738368419</v>
      </c>
      <c r="J14" s="38">
        <v>127.22773176240798</v>
      </c>
    </row>
    <row r="15" spans="1:10" x14ac:dyDescent="0.25">
      <c r="A15" t="s">
        <v>45</v>
      </c>
      <c r="B15" s="38">
        <v>145.1254531719147</v>
      </c>
      <c r="C15" s="37">
        <v>121.8195200066876</v>
      </c>
      <c r="D15" s="38">
        <v>266.94497317860225</v>
      </c>
      <c r="G15" s="36" t="s">
        <v>35</v>
      </c>
    </row>
    <row r="16" spans="1:10" x14ac:dyDescent="0.25">
      <c r="A16" t="s">
        <v>51</v>
      </c>
      <c r="B16" s="38">
        <v>58.072447294732534</v>
      </c>
      <c r="C16" s="37">
        <v>54.363923730359353</v>
      </c>
      <c r="D16" s="38">
        <v>112.43637102509189</v>
      </c>
      <c r="G16" s="36" t="s">
        <v>36</v>
      </c>
      <c r="H16" s="38">
        <v>56.298296035964441</v>
      </c>
      <c r="I16" s="37">
        <v>1.2023973822250682</v>
      </c>
      <c r="J16" s="38">
        <v>57.500693418189506</v>
      </c>
    </row>
    <row r="17" spans="1:10" x14ac:dyDescent="0.25">
      <c r="A17" s="13"/>
      <c r="B17" s="12">
        <f>MEDIAN(B12:B16)</f>
        <v>129.33120058408147</v>
      </c>
      <c r="C17" s="12">
        <f>MEDIAN(C12:C16)</f>
        <v>54.363923730359353</v>
      </c>
      <c r="D17" s="12">
        <f>MEDIAN(D12:D16)</f>
        <v>141.40211263859575</v>
      </c>
      <c r="G17" s="36" t="s">
        <v>167</v>
      </c>
      <c r="H17" s="38">
        <v>275.67493209693311</v>
      </c>
      <c r="I17" s="37">
        <v>3.2966805152222047</v>
      </c>
      <c r="J17" s="38">
        <v>278.9716126121553</v>
      </c>
    </row>
    <row r="18" spans="1:10" x14ac:dyDescent="0.25">
      <c r="B18" s="12"/>
      <c r="C18" s="14"/>
      <c r="G18" s="36" t="s">
        <v>37</v>
      </c>
      <c r="H18" s="38">
        <v>103.10086309376285</v>
      </c>
      <c r="I18" s="37">
        <v>1.4369510108780263</v>
      </c>
      <c r="J18" s="38">
        <v>104.53781410464089</v>
      </c>
    </row>
    <row r="19" spans="1:10" x14ac:dyDescent="0.25">
      <c r="B19" s="12"/>
      <c r="C19" s="14"/>
      <c r="G19" s="36" t="s">
        <v>38</v>
      </c>
      <c r="H19" s="38">
        <v>122.14527514766759</v>
      </c>
      <c r="I19" s="37">
        <v>2.8788825855603974</v>
      </c>
      <c r="J19" s="38">
        <v>125.02415773322798</v>
      </c>
    </row>
    <row r="20" spans="1:10" x14ac:dyDescent="0.25">
      <c r="B20" s="12"/>
      <c r="C20" s="14"/>
      <c r="G20" s="36" t="s">
        <v>168</v>
      </c>
      <c r="H20" s="38">
        <v>143.44911604807595</v>
      </c>
      <c r="I20" s="37">
        <v>1.9227722770636746</v>
      </c>
      <c r="J20" s="38">
        <v>145.37188832513962</v>
      </c>
    </row>
    <row r="21" spans="1:10" x14ac:dyDescent="0.25">
      <c r="B21" s="12"/>
      <c r="C21" s="14"/>
      <c r="G21" s="36" t="s">
        <v>39</v>
      </c>
      <c r="H21" s="38">
        <v>131.33961572571025</v>
      </c>
      <c r="I21" s="37">
        <v>6.4813628916256087</v>
      </c>
      <c r="J21" s="38">
        <v>137.82097861733587</v>
      </c>
    </row>
    <row r="22" spans="1:10" x14ac:dyDescent="0.25">
      <c r="B22" s="12"/>
      <c r="C22" s="14"/>
      <c r="G22" s="36" t="s">
        <v>40</v>
      </c>
    </row>
    <row r="23" spans="1:10" x14ac:dyDescent="0.25">
      <c r="B23" s="12"/>
      <c r="C23" s="14"/>
      <c r="G23" s="36" t="s">
        <v>41</v>
      </c>
    </row>
    <row r="24" spans="1:10" x14ac:dyDescent="0.25">
      <c r="B24" s="12"/>
      <c r="C24" s="14"/>
      <c r="G24" s="36" t="s">
        <v>42</v>
      </c>
    </row>
    <row r="25" spans="1:10" x14ac:dyDescent="0.25">
      <c r="B25" s="12"/>
      <c r="C25" s="14"/>
      <c r="G25" s="36" t="s">
        <v>43</v>
      </c>
      <c r="H25" s="38">
        <v>45.366731725693597</v>
      </c>
      <c r="I25" s="37">
        <v>5.7807555388490304</v>
      </c>
      <c r="J25" s="38">
        <v>51.147487264542626</v>
      </c>
    </row>
    <row r="26" spans="1:10" x14ac:dyDescent="0.25">
      <c r="B26" s="12"/>
      <c r="C26" s="14"/>
      <c r="G26" s="36" t="s">
        <v>44</v>
      </c>
      <c r="H26" s="38">
        <v>111.99209315390787</v>
      </c>
      <c r="I26" s="37">
        <v>1.1841122815382579</v>
      </c>
      <c r="J26" s="38">
        <v>113.17620543544614</v>
      </c>
    </row>
    <row r="27" spans="1:10" x14ac:dyDescent="0.25">
      <c r="B27" s="12"/>
      <c r="C27" s="14"/>
      <c r="G27" s="36" t="s">
        <v>45</v>
      </c>
    </row>
    <row r="28" spans="1:10" x14ac:dyDescent="0.25">
      <c r="B28" s="12"/>
      <c r="C28" s="14"/>
      <c r="G28" s="36" t="s">
        <v>46</v>
      </c>
      <c r="H28" s="38">
        <v>114.31379777079967</v>
      </c>
      <c r="I28" s="37">
        <v>27.219169456842081</v>
      </c>
      <c r="J28" s="38">
        <v>141.53296722764173</v>
      </c>
    </row>
    <row r="29" spans="1:10" x14ac:dyDescent="0.25">
      <c r="B29" s="12"/>
      <c r="C29" s="14"/>
      <c r="G29" s="36" t="s">
        <v>47</v>
      </c>
      <c r="H29" s="38">
        <v>43.522564015749275</v>
      </c>
      <c r="I29" s="37">
        <v>1.464450856370711</v>
      </c>
      <c r="J29" s="38">
        <v>44.987014872119985</v>
      </c>
    </row>
    <row r="30" spans="1:10" x14ac:dyDescent="0.25">
      <c r="B30" s="12"/>
      <c r="C30" s="14"/>
      <c r="G30" s="36" t="s">
        <v>48</v>
      </c>
      <c r="H30" s="38">
        <v>157.34226768264227</v>
      </c>
      <c r="I30" s="37">
        <v>19.196796363897001</v>
      </c>
      <c r="J30" s="38">
        <v>176.53906404653924</v>
      </c>
    </row>
    <row r="31" spans="1:10" x14ac:dyDescent="0.25">
      <c r="B31" s="12"/>
      <c r="C31" s="14"/>
      <c r="G31" s="36" t="s">
        <v>49</v>
      </c>
      <c r="H31" s="38">
        <v>514.98344853003027</v>
      </c>
      <c r="I31" s="37">
        <v>10.216395051263834</v>
      </c>
      <c r="J31" s="38">
        <v>525.19984358129409</v>
      </c>
    </row>
    <row r="32" spans="1:10" x14ac:dyDescent="0.25">
      <c r="B32" s="12"/>
      <c r="C32" s="14"/>
      <c r="G32" s="36" t="s">
        <v>50</v>
      </c>
      <c r="H32" s="38">
        <v>761.46764176760894</v>
      </c>
      <c r="I32" s="37">
        <v>24.243148659853308</v>
      </c>
      <c r="J32" s="38">
        <v>785.71079042746226</v>
      </c>
    </row>
    <row r="33" spans="2:10" x14ac:dyDescent="0.25">
      <c r="B33" s="12"/>
      <c r="C33" s="14"/>
      <c r="G33" s="36" t="s">
        <v>51</v>
      </c>
    </row>
    <row r="34" spans="2:10" x14ac:dyDescent="0.25">
      <c r="B34" s="12"/>
      <c r="C34" s="14"/>
      <c r="G34" s="36" t="s">
        <v>52</v>
      </c>
      <c r="H34" s="38">
        <v>214.01696391272799</v>
      </c>
      <c r="I34" s="37">
        <v>9.0857852467351172</v>
      </c>
      <c r="J34" s="38">
        <v>223.10274915946312</v>
      </c>
    </row>
    <row r="35" spans="2:10" x14ac:dyDescent="0.25">
      <c r="B35" s="12"/>
      <c r="C35" s="14"/>
      <c r="G35" s="36" t="s">
        <v>53</v>
      </c>
      <c r="H35" s="38">
        <v>1273.8659442993128</v>
      </c>
      <c r="I35" s="37">
        <v>27.002446932994047</v>
      </c>
      <c r="J35" s="38">
        <v>1300.868391232307</v>
      </c>
    </row>
    <row r="36" spans="2:10" x14ac:dyDescent="0.25">
      <c r="B36" s="12"/>
      <c r="C36" s="14"/>
      <c r="G36" s="36" t="s">
        <v>54</v>
      </c>
      <c r="H36" s="38">
        <v>185.43927099364825</v>
      </c>
      <c r="I36" s="37">
        <v>4.4967984534456749</v>
      </c>
      <c r="J36" s="38">
        <v>189.93606944709393</v>
      </c>
    </row>
    <row r="37" spans="2:10" x14ac:dyDescent="0.25">
      <c r="B37" s="12"/>
      <c r="C37" s="14"/>
      <c r="G37" s="36" t="s">
        <v>55</v>
      </c>
      <c r="H37" s="38">
        <v>203.18722944824725</v>
      </c>
      <c r="I37" s="37">
        <v>160.80793784888792</v>
      </c>
      <c r="J37" s="38">
        <v>363.99516729713514</v>
      </c>
    </row>
    <row r="38" spans="2:10" x14ac:dyDescent="0.25">
      <c r="B38" s="12"/>
      <c r="C38" s="14"/>
      <c r="G38" s="36" t="s">
        <v>56</v>
      </c>
      <c r="H38" s="38">
        <v>64.38796601324529</v>
      </c>
      <c r="I38" s="37">
        <v>62.210216005731191</v>
      </c>
      <c r="J38" s="38">
        <v>126.59818201897649</v>
      </c>
    </row>
    <row r="39" spans="2:10" x14ac:dyDescent="0.25">
      <c r="B39" s="12"/>
      <c r="C39" s="14"/>
      <c r="G39" s="36" t="s">
        <v>57</v>
      </c>
      <c r="H39" s="38">
        <v>1400.8092367205977</v>
      </c>
      <c r="I39" s="37">
        <v>116.50237283065022</v>
      </c>
      <c r="J39" s="38">
        <v>1517.3116095512478</v>
      </c>
    </row>
    <row r="40" spans="2:10" x14ac:dyDescent="0.25">
      <c r="B40" s="12"/>
      <c r="C40" s="14"/>
      <c r="G40" s="36" t="s">
        <v>58</v>
      </c>
      <c r="H40" s="38">
        <v>358.17048539862634</v>
      </c>
      <c r="I40" s="37">
        <v>9.9444797498909949</v>
      </c>
      <c r="J40" s="38">
        <v>368.11496514851729</v>
      </c>
    </row>
    <row r="41" spans="2:10" x14ac:dyDescent="0.25">
      <c r="B41" s="12"/>
      <c r="C41" s="14"/>
      <c r="G41" s="36" t="s">
        <v>59</v>
      </c>
      <c r="H41" s="38">
        <v>280.96141814661604</v>
      </c>
      <c r="I41" s="37">
        <v>79.100693493613647</v>
      </c>
      <c r="J41" s="38">
        <v>360.06211164022972</v>
      </c>
    </row>
    <row r="42" spans="2:10" x14ac:dyDescent="0.25">
      <c r="B42" s="12"/>
      <c r="C42" s="14"/>
      <c r="G42" s="36" t="s">
        <v>60</v>
      </c>
      <c r="H42" s="38">
        <v>119.91794670059149</v>
      </c>
      <c r="I42" s="37">
        <v>15.593079043640754</v>
      </c>
      <c r="J42" s="38">
        <v>135.51102574423226</v>
      </c>
    </row>
    <row r="43" spans="2:10" x14ac:dyDescent="0.25">
      <c r="B43" s="12"/>
      <c r="C43" s="14"/>
      <c r="G43" s="36" t="s">
        <v>61</v>
      </c>
      <c r="H43" s="38">
        <v>121.35333196714681</v>
      </c>
      <c r="I43" s="37">
        <v>52.794732596928817</v>
      </c>
      <c r="J43" s="38">
        <v>174.14806456407564</v>
      </c>
    </row>
    <row r="44" spans="2:10" x14ac:dyDescent="0.25">
      <c r="B44" s="12"/>
      <c r="C44" s="14"/>
      <c r="G44" s="36" t="s">
        <v>62</v>
      </c>
      <c r="H44" s="38">
        <v>268.6493161676168</v>
      </c>
      <c r="I44" s="37">
        <v>6.0401348371544135</v>
      </c>
      <c r="J44" s="38">
        <v>274.68945100477129</v>
      </c>
    </row>
    <row r="45" spans="2:10" x14ac:dyDescent="0.25">
      <c r="B45" s="12"/>
      <c r="C45" s="14"/>
      <c r="G45" s="36" t="s">
        <v>63</v>
      </c>
      <c r="H45" s="38">
        <v>105.25974624842654</v>
      </c>
      <c r="I45" s="37">
        <v>0.96544559534469654</v>
      </c>
      <c r="J45" s="38">
        <v>106.22519184377123</v>
      </c>
    </row>
    <row r="46" spans="2:10" x14ac:dyDescent="0.25">
      <c r="B46" s="12"/>
      <c r="C46" s="14"/>
      <c r="G46" s="36" t="s">
        <v>64</v>
      </c>
      <c r="H46" s="38">
        <v>362.12491561042538</v>
      </c>
      <c r="I46" s="37">
        <v>4.9417046494903349</v>
      </c>
      <c r="J46" s="38">
        <v>367.06662025991568</v>
      </c>
    </row>
    <row r="47" spans="2:10" x14ac:dyDescent="0.25">
      <c r="B47" s="12"/>
      <c r="C47" s="14"/>
      <c r="G47" s="36" t="s">
        <v>65</v>
      </c>
      <c r="H47" s="38">
        <v>11.256130938632207</v>
      </c>
      <c r="I47" s="37">
        <v>8.6119421249978068E-2</v>
      </c>
      <c r="J47" s="38">
        <v>11.342250359882186</v>
      </c>
    </row>
    <row r="48" spans="2:10" x14ac:dyDescent="0.25">
      <c r="B48" s="12"/>
      <c r="C48" s="14"/>
      <c r="G48" s="36" t="s">
        <v>66</v>
      </c>
      <c r="H48" s="38">
        <v>1886.1857661082015</v>
      </c>
      <c r="I48" s="37">
        <v>17.632928294660797</v>
      </c>
      <c r="J48" s="38">
        <v>1903.8186944028623</v>
      </c>
    </row>
    <row r="49" spans="2:10" x14ac:dyDescent="0.25">
      <c r="B49" s="12"/>
      <c r="C49" s="14"/>
      <c r="G49" s="36" t="s">
        <v>67</v>
      </c>
      <c r="H49" s="38">
        <v>946.26453393316774</v>
      </c>
      <c r="I49" s="37">
        <v>1357.842676934072</v>
      </c>
      <c r="J49" s="38">
        <v>2304.1072108672402</v>
      </c>
    </row>
    <row r="50" spans="2:10" x14ac:dyDescent="0.25">
      <c r="B50" s="12"/>
      <c r="C50" s="14"/>
      <c r="G50" s="36" t="s">
        <v>68</v>
      </c>
      <c r="H50" s="38">
        <v>194.20863369071159</v>
      </c>
      <c r="I50" s="37">
        <v>0.48158340219944706</v>
      </c>
      <c r="J50" s="38">
        <v>194.69021709291101</v>
      </c>
    </row>
    <row r="51" spans="2:10" x14ac:dyDescent="0.25">
      <c r="B51" s="12"/>
      <c r="C51" s="14"/>
      <c r="G51" s="36" t="s">
        <v>69</v>
      </c>
      <c r="H51" s="38">
        <v>1968.1368989007276</v>
      </c>
      <c r="I51" s="37">
        <v>25.221167239990081</v>
      </c>
      <c r="J51" s="38">
        <v>1993.3580661407175</v>
      </c>
    </row>
    <row r="52" spans="2:10" x14ac:dyDescent="0.25">
      <c r="B52" s="12"/>
      <c r="C52" s="14"/>
      <c r="G52" s="36" t="s">
        <v>70</v>
      </c>
      <c r="H52" s="38">
        <v>249.59167814705762</v>
      </c>
      <c r="I52" s="37">
        <v>5.5604751538266513</v>
      </c>
      <c r="J52" s="38">
        <v>255.15215330088429</v>
      </c>
    </row>
    <row r="53" spans="2:10" x14ac:dyDescent="0.25">
      <c r="B53" s="12"/>
      <c r="C53" s="14"/>
      <c r="G53" s="36" t="s">
        <v>71</v>
      </c>
      <c r="H53" s="38">
        <v>351.44275580977768</v>
      </c>
      <c r="I53" s="37">
        <v>8.2377982136506525</v>
      </c>
      <c r="J53" s="38">
        <v>359.68055402342827</v>
      </c>
    </row>
    <row r="54" spans="2:10" x14ac:dyDescent="0.25">
      <c r="B54" s="12"/>
      <c r="C54" s="14"/>
      <c r="G54" s="36" t="s">
        <v>72</v>
      </c>
      <c r="H54" s="38">
        <v>759.38903910700105</v>
      </c>
      <c r="I54" s="37">
        <v>9.7233112017618062</v>
      </c>
      <c r="J54" s="38">
        <v>769.11235030876287</v>
      </c>
    </row>
    <row r="55" spans="2:10" x14ac:dyDescent="0.25">
      <c r="B55" s="12"/>
      <c r="C55" s="14"/>
      <c r="G55" s="36" t="s">
        <v>73</v>
      </c>
      <c r="H55" s="38">
        <v>89.743679708598549</v>
      </c>
      <c r="I55" s="37">
        <v>7.7914868998915594</v>
      </c>
      <c r="J55" s="38">
        <v>97.535166608490115</v>
      </c>
    </row>
    <row r="56" spans="2:10" x14ac:dyDescent="0.25">
      <c r="B56" s="12"/>
      <c r="C56" s="14"/>
      <c r="G56" s="36" t="s">
        <v>74</v>
      </c>
      <c r="H56" s="38">
        <v>6.0913555598077656</v>
      </c>
      <c r="I56" s="37">
        <v>0.15389339351302952</v>
      </c>
      <c r="J56" s="38">
        <v>6.2452489533207958</v>
      </c>
    </row>
    <row r="57" spans="2:10" x14ac:dyDescent="0.25">
      <c r="B57" s="12"/>
      <c r="C57" s="14"/>
      <c r="G57" s="36" t="s">
        <v>75</v>
      </c>
      <c r="H57" s="38">
        <v>572.64997893297266</v>
      </c>
      <c r="I57" s="37">
        <v>8.603775400763416</v>
      </c>
      <c r="J57" s="38">
        <v>581.25375433373608</v>
      </c>
    </row>
    <row r="58" spans="2:10" x14ac:dyDescent="0.25">
      <c r="B58" s="12"/>
      <c r="C58" s="14"/>
      <c r="G58" s="36" t="s">
        <v>76</v>
      </c>
      <c r="H58" s="38">
        <v>247.53245359687386</v>
      </c>
      <c r="I58" s="37">
        <v>4.8455955107292557</v>
      </c>
      <c r="J58" s="38">
        <v>252.37804910760312</v>
      </c>
    </row>
    <row r="59" spans="2:10" x14ac:dyDescent="0.25">
      <c r="B59" s="12"/>
      <c r="C59" s="14"/>
      <c r="G59" s="36" t="s">
        <v>77</v>
      </c>
      <c r="H59" s="38">
        <v>2242.4088079195449</v>
      </c>
      <c r="I59" s="37">
        <v>11.619470658680545</v>
      </c>
      <c r="J59" s="38">
        <v>2254.0282785782251</v>
      </c>
    </row>
    <row r="60" spans="2:10" x14ac:dyDescent="0.25">
      <c r="B60" s="12"/>
      <c r="C60" s="14"/>
      <c r="G60" s="36" t="s">
        <v>78</v>
      </c>
      <c r="H60" s="38">
        <v>943.15943920262396</v>
      </c>
      <c r="I60" s="37">
        <v>164.37186313861685</v>
      </c>
      <c r="J60" s="38">
        <v>1107.5313023412407</v>
      </c>
    </row>
    <row r="61" spans="2:10" x14ac:dyDescent="0.25">
      <c r="B61" s="12"/>
      <c r="C61" s="14"/>
      <c r="G61" s="36" t="s">
        <v>79</v>
      </c>
      <c r="H61" s="38">
        <v>43.829975160370296</v>
      </c>
      <c r="I61" s="37">
        <v>5.9968268501114874</v>
      </c>
      <c r="J61" s="38">
        <v>49.826802010481785</v>
      </c>
    </row>
    <row r="62" spans="2:10" x14ac:dyDescent="0.25">
      <c r="B62" s="12"/>
      <c r="C62" s="14"/>
      <c r="G62" s="36" t="s">
        <v>80</v>
      </c>
      <c r="H62" s="38">
        <v>120.64620878467915</v>
      </c>
      <c r="I62" s="37">
        <v>12.947052731508398</v>
      </c>
      <c r="J62" s="38">
        <v>133.59326151618757</v>
      </c>
    </row>
    <row r="63" spans="2:10" x14ac:dyDescent="0.25">
      <c r="B63" s="12"/>
      <c r="C63" s="14"/>
      <c r="G63" s="36" t="s">
        <v>81</v>
      </c>
      <c r="H63" s="38">
        <v>909.37765721125572</v>
      </c>
      <c r="I63" s="37">
        <v>77.278671089938555</v>
      </c>
      <c r="J63" s="38">
        <v>986.65632830119432</v>
      </c>
    </row>
    <row r="64" spans="2:10" x14ac:dyDescent="0.25">
      <c r="B64" s="12"/>
      <c r="C64" s="14"/>
      <c r="G64" s="36" t="s">
        <v>82</v>
      </c>
      <c r="H64" s="38">
        <v>43.655800600676123</v>
      </c>
      <c r="I64" s="37">
        <v>2.6373717506709649</v>
      </c>
      <c r="J64" s="38">
        <v>46.293172351347089</v>
      </c>
    </row>
    <row r="65" spans="2:10" x14ac:dyDescent="0.25">
      <c r="B65" s="12"/>
      <c r="C65" s="14"/>
      <c r="G65" s="36" t="s">
        <v>83</v>
      </c>
      <c r="H65" s="38">
        <v>571.97589860823621</v>
      </c>
      <c r="I65" s="37">
        <v>26.878810667930303</v>
      </c>
      <c r="J65" s="38">
        <v>598.85470927616643</v>
      </c>
    </row>
    <row r="66" spans="2:10" x14ac:dyDescent="0.25">
      <c r="B66" s="12"/>
      <c r="C66" s="14"/>
      <c r="G66" s="36" t="s">
        <v>84</v>
      </c>
      <c r="H66" s="38">
        <v>1086.7747934608092</v>
      </c>
      <c r="I66" s="37">
        <v>101.84098016733127</v>
      </c>
      <c r="J66" s="38">
        <v>1188.6157736281405</v>
      </c>
    </row>
    <row r="67" spans="2:10" x14ac:dyDescent="0.25">
      <c r="B67" s="12"/>
      <c r="C67" s="14"/>
      <c r="G67" s="36" t="s">
        <v>85</v>
      </c>
      <c r="H67" s="38">
        <v>351.11619012069792</v>
      </c>
      <c r="I67" s="37">
        <v>3.8881994207996748</v>
      </c>
      <c r="J67" s="38">
        <v>355.00438954149763</v>
      </c>
    </row>
    <row r="68" spans="2:10" x14ac:dyDescent="0.25">
      <c r="B68" s="12"/>
      <c r="C68" s="14"/>
      <c r="G68" s="36" t="s">
        <v>86</v>
      </c>
      <c r="H68" s="38">
        <v>5861.6603991374777</v>
      </c>
      <c r="I68" s="37">
        <v>106.61054830745675</v>
      </c>
      <c r="J68" s="38">
        <v>5968.2709474449339</v>
      </c>
    </row>
    <row r="69" spans="2:10" x14ac:dyDescent="0.25">
      <c r="B69" s="12"/>
      <c r="C69" s="14"/>
      <c r="G69" s="36" t="s">
        <v>169</v>
      </c>
      <c r="H69" s="38">
        <v>230.04815961472306</v>
      </c>
      <c r="I69" s="37">
        <v>35.37796697626419</v>
      </c>
      <c r="J69" s="38">
        <v>265.42612659098728</v>
      </c>
    </row>
    <row r="70" spans="2:10" x14ac:dyDescent="0.25">
      <c r="B70" s="12"/>
      <c r="C70" s="14"/>
      <c r="G70" s="36" t="s">
        <v>87</v>
      </c>
      <c r="H70" s="38">
        <v>666.31236153747125</v>
      </c>
      <c r="I70" s="37">
        <v>7.4394098618261344</v>
      </c>
      <c r="J70" s="38">
        <v>673.75177139929747</v>
      </c>
    </row>
    <row r="71" spans="2:10" x14ac:dyDescent="0.25">
      <c r="B71" s="12"/>
      <c r="C71" s="14"/>
      <c r="G71" s="36" t="s">
        <v>170</v>
      </c>
      <c r="H71" s="38">
        <v>5427.6443590194658</v>
      </c>
      <c r="I71" s="37">
        <v>161.06729614631476</v>
      </c>
      <c r="J71" s="38">
        <v>5588.7116551657809</v>
      </c>
    </row>
    <row r="72" spans="2:10" x14ac:dyDescent="0.25">
      <c r="B72" s="12"/>
      <c r="C72" s="14"/>
      <c r="G72" s="36" t="s">
        <v>171</v>
      </c>
      <c r="H72" s="38">
        <v>28.278192227262064</v>
      </c>
      <c r="I72" s="37">
        <v>0.62641565060390647</v>
      </c>
      <c r="J72" s="38">
        <v>28.904607877865967</v>
      </c>
    </row>
    <row r="73" spans="2:10" x14ac:dyDescent="0.25">
      <c r="B73" s="12"/>
      <c r="C73" s="14"/>
      <c r="G73" s="36" t="s">
        <v>172</v>
      </c>
      <c r="H73" s="38">
        <v>38.939692858836374</v>
      </c>
      <c r="I73" s="37">
        <v>10.964465928129584</v>
      </c>
      <c r="J73" s="38">
        <v>49.904158786965965</v>
      </c>
    </row>
    <row r="74" spans="2:10" x14ac:dyDescent="0.25">
      <c r="G74" s="36" t="s">
        <v>173</v>
      </c>
      <c r="H74" s="38">
        <v>208.04975126732637</v>
      </c>
      <c r="I74" s="37">
        <v>15.737784019835125</v>
      </c>
      <c r="J74" s="38">
        <v>223.78753528716152</v>
      </c>
    </row>
    <row r="75" spans="2:10" x14ac:dyDescent="0.25">
      <c r="G75" s="36" t="s">
        <v>174</v>
      </c>
      <c r="H75" s="38">
        <v>728.04486395878951</v>
      </c>
      <c r="I75" s="37">
        <v>28.478139963496073</v>
      </c>
      <c r="J75" s="38">
        <v>756.52300392228562</v>
      </c>
    </row>
    <row r="76" spans="2:10" x14ac:dyDescent="0.25">
      <c r="G76" s="36" t="s">
        <v>175</v>
      </c>
      <c r="H76" s="38">
        <v>40.962295652998549</v>
      </c>
      <c r="I76" s="37">
        <v>16.111836290179429</v>
      </c>
      <c r="J76" s="38">
        <v>57.074131943177981</v>
      </c>
    </row>
    <row r="77" spans="2:10" x14ac:dyDescent="0.25">
      <c r="G77" s="36" t="s">
        <v>176</v>
      </c>
      <c r="H77" s="38">
        <v>5552.682990916519</v>
      </c>
      <c r="I77" s="37">
        <v>8.299515099354851</v>
      </c>
      <c r="J77" s="38">
        <v>5560.9825060158737</v>
      </c>
    </row>
    <row r="78" spans="2:10" x14ac:dyDescent="0.25">
      <c r="G78" s="36" t="s">
        <v>177</v>
      </c>
      <c r="H78" s="38">
        <v>445.78360436435577</v>
      </c>
      <c r="I78" s="37">
        <v>17.759198616798056</v>
      </c>
      <c r="J78" s="38">
        <v>463.54280298115384</v>
      </c>
    </row>
    <row r="79" spans="2:10" x14ac:dyDescent="0.25">
      <c r="G79" s="36" t="s">
        <v>178</v>
      </c>
      <c r="H79" s="38">
        <v>11.137545680304243</v>
      </c>
      <c r="I79" s="37">
        <v>0.14258623740427889</v>
      </c>
      <c r="J79" s="38">
        <v>11.280131917708523</v>
      </c>
    </row>
    <row r="80" spans="2:10" x14ac:dyDescent="0.25">
      <c r="G80" s="36" t="s">
        <v>179</v>
      </c>
      <c r="H80" s="38">
        <v>988.80831876319928</v>
      </c>
      <c r="I80" s="37">
        <v>151.52543576176211</v>
      </c>
      <c r="J80" s="38">
        <v>1140.3337545249615</v>
      </c>
    </row>
    <row r="81" spans="7:10" x14ac:dyDescent="0.25">
      <c r="G81" s="36" t="s">
        <v>180</v>
      </c>
      <c r="H81" s="38">
        <v>26.398359473776221</v>
      </c>
      <c r="I81" s="37">
        <v>0.60485561512729979</v>
      </c>
      <c r="J81" s="38">
        <v>27.003215088903524</v>
      </c>
    </row>
    <row r="82" spans="7:10" x14ac:dyDescent="0.25">
      <c r="G82" s="36" t="s">
        <v>181</v>
      </c>
      <c r="H82" s="38">
        <v>240.30384895028971</v>
      </c>
      <c r="I82" s="37">
        <v>2.7997602412440648</v>
      </c>
      <c r="J82" s="38">
        <v>243.10360919153374</v>
      </c>
    </row>
    <row r="83" spans="7:10" x14ac:dyDescent="0.25">
      <c r="G83" s="36" t="s">
        <v>182</v>
      </c>
      <c r="H83" s="38">
        <v>309.5024870788211</v>
      </c>
      <c r="I83" s="37">
        <v>28.858717649119058</v>
      </c>
      <c r="J83" s="38">
        <v>338.36120472794016</v>
      </c>
    </row>
    <row r="84" spans="7:10" x14ac:dyDescent="0.25">
      <c r="G84" s="36" t="s">
        <v>183</v>
      </c>
      <c r="H84" s="38">
        <v>525.14663350915919</v>
      </c>
      <c r="I84" s="37">
        <v>7.6865725045251638</v>
      </c>
      <c r="J84" s="38">
        <v>532.83320601368439</v>
      </c>
    </row>
    <row r="85" spans="7:10" x14ac:dyDescent="0.25">
      <c r="G85" s="36" t="s">
        <v>184</v>
      </c>
      <c r="H85" s="38">
        <v>962.8896110459616</v>
      </c>
      <c r="I85" s="37">
        <v>18.801686615686933</v>
      </c>
      <c r="J85" s="38">
        <v>981.6912976616486</v>
      </c>
    </row>
    <row r="86" spans="7:10" x14ac:dyDescent="0.25">
      <c r="G86" s="36" t="s">
        <v>185</v>
      </c>
      <c r="H86" s="38">
        <v>856.91060658950119</v>
      </c>
      <c r="I86" s="37">
        <v>3.9961696557298851</v>
      </c>
      <c r="J86" s="38">
        <v>860.90677624523119</v>
      </c>
    </row>
    <row r="87" spans="7:10" x14ac:dyDescent="0.25">
      <c r="G87" s="36" t="s">
        <v>186</v>
      </c>
      <c r="H87" s="38">
        <v>244.30258852494006</v>
      </c>
      <c r="I87" s="37">
        <v>22.57096481593252</v>
      </c>
      <c r="J87" s="38">
        <v>266.8735533408726</v>
      </c>
    </row>
    <row r="88" spans="7:10" x14ac:dyDescent="0.25">
      <c r="G88" s="36" t="s">
        <v>187</v>
      </c>
      <c r="H88" s="38">
        <v>957.74242301467598</v>
      </c>
      <c r="I88" s="37">
        <v>37.380172211941947</v>
      </c>
      <c r="J88" s="38">
        <v>995.12259522661782</v>
      </c>
    </row>
    <row r="89" spans="7:10" x14ac:dyDescent="0.25">
      <c r="G89" s="36" t="s">
        <v>188</v>
      </c>
      <c r="H89" s="38">
        <v>106.51835283685871</v>
      </c>
      <c r="I89" s="37">
        <v>0.54922832491474838</v>
      </c>
      <c r="J89" s="38">
        <v>107.06758116177346</v>
      </c>
    </row>
    <row r="90" spans="7:10" x14ac:dyDescent="0.25">
      <c r="G90" s="36" t="s">
        <v>189</v>
      </c>
      <c r="H90" s="38">
        <v>12.40162273802876</v>
      </c>
      <c r="I90" s="37">
        <v>1.8552827616091023</v>
      </c>
      <c r="J90" s="38">
        <v>14.256905499637861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activeCell="J23" sqref="J23"/>
    </sheetView>
  </sheetViews>
  <sheetFormatPr defaultRowHeight="15" x14ac:dyDescent="0.25"/>
  <cols>
    <col min="1" max="4" width="13" customWidth="1"/>
  </cols>
  <sheetData>
    <row r="1" spans="1:7" x14ac:dyDescent="0.25">
      <c r="B1" s="7" t="s">
        <v>164</v>
      </c>
      <c r="C1" s="7" t="s">
        <v>165</v>
      </c>
      <c r="D1" s="7" t="s">
        <v>166</v>
      </c>
    </row>
    <row r="2" spans="1:7" x14ac:dyDescent="0.25">
      <c r="A2" t="s">
        <v>22</v>
      </c>
      <c r="B2" s="7">
        <v>72.881375000000006</v>
      </c>
      <c r="C2" s="7">
        <v>87.289999999999992</v>
      </c>
      <c r="D2" s="7">
        <v>23.390655457844073</v>
      </c>
      <c r="E2" s="7"/>
      <c r="F2" s="7"/>
      <c r="G2" s="7"/>
    </row>
    <row r="3" spans="1:7" x14ac:dyDescent="0.25">
      <c r="A3" t="s">
        <v>23</v>
      </c>
      <c r="B3" s="7">
        <v>97.784255683501272</v>
      </c>
      <c r="C3" s="7">
        <v>87.289999999999992</v>
      </c>
      <c r="D3" s="7">
        <v>32.06384937759772</v>
      </c>
      <c r="E3" s="7"/>
      <c r="F3" s="7"/>
    </row>
    <row r="4" spans="1:7" x14ac:dyDescent="0.25">
      <c r="A4" t="s">
        <v>24</v>
      </c>
      <c r="B4" s="7">
        <v>54.743874363647734</v>
      </c>
      <c r="C4" s="7">
        <v>87.289999999999992</v>
      </c>
      <c r="D4" s="7">
        <v>35.475723314888832</v>
      </c>
      <c r="E4" s="7"/>
      <c r="F4" s="7"/>
    </row>
    <row r="5" spans="1:7" x14ac:dyDescent="0.25">
      <c r="A5" t="s">
        <v>25</v>
      </c>
      <c r="B5" s="7">
        <v>141.60772903304439</v>
      </c>
      <c r="C5" s="7">
        <v>87.289999999999992</v>
      </c>
      <c r="D5" s="7">
        <v>21.137168812881939</v>
      </c>
      <c r="E5" s="7"/>
      <c r="F5" s="7"/>
    </row>
    <row r="6" spans="1:7" x14ac:dyDescent="0.25">
      <c r="A6" t="s">
        <v>26</v>
      </c>
      <c r="B6" s="7">
        <v>141.14550270677788</v>
      </c>
      <c r="C6" s="7">
        <v>87.289999999999992</v>
      </c>
      <c r="D6" s="7">
        <v>24.31516471624705</v>
      </c>
      <c r="E6" s="7"/>
      <c r="F6" s="7"/>
    </row>
    <row r="7" spans="1:7" x14ac:dyDescent="0.25">
      <c r="A7" t="s">
        <v>27</v>
      </c>
      <c r="B7" s="7">
        <v>101.27608639790439</v>
      </c>
      <c r="C7" s="7">
        <v>87.289999999999992</v>
      </c>
      <c r="D7" s="7">
        <v>37.133078120844999</v>
      </c>
      <c r="E7" s="7"/>
      <c r="F7" s="7"/>
    </row>
    <row r="8" spans="1:7" x14ac:dyDescent="0.25">
      <c r="A8" t="s">
        <v>28</v>
      </c>
      <c r="B8" s="7">
        <v>41.649106214107015</v>
      </c>
      <c r="C8" s="7">
        <v>87.289999999999992</v>
      </c>
      <c r="D8" s="7">
        <v>48.319862659241856</v>
      </c>
      <c r="E8" s="7"/>
      <c r="F8" s="7"/>
    </row>
    <row r="9" spans="1:7" x14ac:dyDescent="0.25">
      <c r="A9" t="s">
        <v>29</v>
      </c>
      <c r="B9" s="7">
        <v>64.033687296709843</v>
      </c>
      <c r="C9" s="7">
        <v>87.289999999999992</v>
      </c>
      <c r="D9" s="7">
        <v>40.797477184525377</v>
      </c>
      <c r="E9" s="7"/>
      <c r="F9" s="7"/>
    </row>
    <row r="10" spans="1:7" x14ac:dyDescent="0.25">
      <c r="A10" t="s">
        <v>30</v>
      </c>
      <c r="B10" s="7">
        <v>32.949028467000311</v>
      </c>
      <c r="C10" s="7">
        <v>87.289999999999992</v>
      </c>
      <c r="D10" s="7">
        <v>26.285389931719973</v>
      </c>
      <c r="E10" s="7"/>
      <c r="F10" s="7"/>
    </row>
    <row r="11" spans="1:7" x14ac:dyDescent="0.25">
      <c r="A11" t="s">
        <v>31</v>
      </c>
      <c r="B11" s="7">
        <v>23.471900724586561</v>
      </c>
      <c r="C11" s="7">
        <v>87.289999999999992</v>
      </c>
      <c r="D11" s="7">
        <v>33.053436305385738</v>
      </c>
      <c r="E11" s="7"/>
      <c r="F11" s="7"/>
    </row>
    <row r="12" spans="1:7" x14ac:dyDescent="0.25">
      <c r="A12" t="s">
        <v>32</v>
      </c>
      <c r="B12" s="7">
        <v>48.908836465215117</v>
      </c>
      <c r="C12" s="7">
        <v>87.289999999999992</v>
      </c>
      <c r="D12" s="7">
        <v>26.112869663304203</v>
      </c>
      <c r="E12" s="7"/>
      <c r="F12" s="7"/>
    </row>
    <row r="13" spans="1:7" x14ac:dyDescent="0.25">
      <c r="A13" t="s">
        <v>33</v>
      </c>
      <c r="B13" s="7">
        <v>33.732166896628158</v>
      </c>
      <c r="C13" s="7">
        <v>87.289999999999992</v>
      </c>
      <c r="D13" s="7">
        <v>37.317868420976126</v>
      </c>
      <c r="E13" s="7"/>
      <c r="F13" s="7"/>
    </row>
    <row r="14" spans="1:7" x14ac:dyDescent="0.25">
      <c r="A14" t="s">
        <v>34</v>
      </c>
      <c r="B14" s="7">
        <v>37.975102948960654</v>
      </c>
      <c r="C14" s="7">
        <v>87.289999999999992</v>
      </c>
      <c r="D14" s="7">
        <v>47.362386717116237</v>
      </c>
      <c r="E14" s="7"/>
      <c r="F14" s="7"/>
    </row>
    <row r="15" spans="1:7" x14ac:dyDescent="0.25">
      <c r="A15" t="s">
        <v>35</v>
      </c>
      <c r="B15" s="7">
        <v>56.334901699986524</v>
      </c>
      <c r="C15" s="7">
        <v>87.289999999999992</v>
      </c>
      <c r="D15" s="7">
        <v>31.57101451407846</v>
      </c>
      <c r="E15" s="7"/>
      <c r="F15" s="7"/>
    </row>
    <row r="16" spans="1:7" x14ac:dyDescent="0.25">
      <c r="A16" t="s">
        <v>36</v>
      </c>
      <c r="B16" s="7">
        <v>72.684019070740874</v>
      </c>
      <c r="C16" s="7">
        <v>87.289999999999992</v>
      </c>
      <c r="D16" s="7">
        <v>46.625104930968099</v>
      </c>
      <c r="E16" s="7"/>
      <c r="F16" s="7"/>
    </row>
    <row r="17" spans="1:7" x14ac:dyDescent="0.25">
      <c r="A17" t="s">
        <v>167</v>
      </c>
      <c r="B17" s="7">
        <v>48.908836465215124</v>
      </c>
      <c r="C17" s="7">
        <v>87.289999999999992</v>
      </c>
      <c r="D17" s="7">
        <v>34.731605897938095</v>
      </c>
      <c r="E17" s="7"/>
      <c r="F17" s="7"/>
      <c r="G17" s="7"/>
    </row>
    <row r="18" spans="1:7" x14ac:dyDescent="0.25">
      <c r="A18" t="s">
        <v>37</v>
      </c>
      <c r="B18" s="7">
        <v>107.85942346858796</v>
      </c>
      <c r="C18" s="7">
        <v>87.289999999999992</v>
      </c>
      <c r="D18" s="7">
        <v>51.661129918081187</v>
      </c>
      <c r="E18" s="7"/>
      <c r="F18" s="7"/>
    </row>
    <row r="19" spans="1:7" x14ac:dyDescent="0.25">
      <c r="A19" t="s">
        <v>38</v>
      </c>
      <c r="B19" s="7">
        <v>68.465222171388007</v>
      </c>
      <c r="C19" s="7">
        <v>87.289999999999992</v>
      </c>
      <c r="D19" s="7">
        <v>58.075129504563691</v>
      </c>
      <c r="E19" s="7"/>
      <c r="F19" s="7"/>
    </row>
    <row r="20" spans="1:7" x14ac:dyDescent="0.25">
      <c r="A20" t="s">
        <v>168</v>
      </c>
      <c r="B20" s="7">
        <v>38.828768399277372</v>
      </c>
      <c r="C20" s="7">
        <v>87.289999999999992</v>
      </c>
      <c r="D20" s="7">
        <v>54.984530321994178</v>
      </c>
      <c r="E20" s="7"/>
      <c r="F20" s="7"/>
    </row>
    <row r="21" spans="1:7" x14ac:dyDescent="0.25">
      <c r="A21" t="s">
        <v>39</v>
      </c>
      <c r="B21" s="7">
        <v>48.399924224154105</v>
      </c>
      <c r="C21" s="7">
        <v>87.289999999999992</v>
      </c>
      <c r="D21" s="7">
        <v>62.322239216558195</v>
      </c>
      <c r="E21" s="7"/>
      <c r="F21" s="7"/>
    </row>
    <row r="22" spans="1:7" x14ac:dyDescent="0.25">
      <c r="A22" t="s">
        <v>40</v>
      </c>
      <c r="B22" s="7">
        <v>50.179858302143238</v>
      </c>
      <c r="C22" s="7">
        <v>87.289999999999992</v>
      </c>
      <c r="D22" s="7">
        <v>56.743229309927408</v>
      </c>
      <c r="E22" s="7"/>
      <c r="F22" s="7"/>
    </row>
    <row r="23" spans="1:7" x14ac:dyDescent="0.25">
      <c r="A23" t="s">
        <v>41</v>
      </c>
      <c r="B23" s="7">
        <v>54.191026037138819</v>
      </c>
      <c r="C23" s="7">
        <v>87.289999999999992</v>
      </c>
      <c r="D23" s="7">
        <v>65.838331413875991</v>
      </c>
      <c r="E23" s="7"/>
      <c r="F23" s="7"/>
    </row>
    <row r="24" spans="1:7" x14ac:dyDescent="0.25">
      <c r="A24" t="s">
        <v>42</v>
      </c>
      <c r="B24" s="7">
        <v>46.953499317627411</v>
      </c>
      <c r="C24" s="7">
        <v>87.289999999999992</v>
      </c>
      <c r="D24" s="7">
        <v>30.795488883637869</v>
      </c>
      <c r="E24" s="7"/>
      <c r="F24" s="7"/>
    </row>
    <row r="25" spans="1:7" x14ac:dyDescent="0.25">
      <c r="A25" t="s">
        <v>43</v>
      </c>
      <c r="B25" s="7">
        <v>10.695642785043571</v>
      </c>
      <c r="C25" s="7">
        <v>87.289999999999992</v>
      </c>
      <c r="D25" s="7">
        <v>33.234767860177016</v>
      </c>
      <c r="E25" s="7"/>
      <c r="F25" s="7"/>
    </row>
    <row r="26" spans="1:7" x14ac:dyDescent="0.25">
      <c r="A26" t="s">
        <v>44</v>
      </c>
      <c r="B26" s="7">
        <v>64.873227882203409</v>
      </c>
      <c r="C26" s="7">
        <v>87.289999999999992</v>
      </c>
      <c r="D26" s="7">
        <v>56.731916083576905</v>
      </c>
      <c r="E26" s="7"/>
      <c r="F26" s="7"/>
    </row>
    <row r="27" spans="1:7" x14ac:dyDescent="0.25">
      <c r="A27" t="s">
        <v>45</v>
      </c>
      <c r="B27" s="7">
        <v>88.487773053305602</v>
      </c>
      <c r="C27" s="7">
        <v>87.289999999999992</v>
      </c>
      <c r="D27" s="7">
        <v>42.371472049059726</v>
      </c>
      <c r="E27" s="7"/>
      <c r="F27" s="7"/>
    </row>
    <row r="28" spans="1:7" x14ac:dyDescent="0.25">
      <c r="A28" t="s">
        <v>46</v>
      </c>
      <c r="B28" s="7">
        <v>45.656178314082133</v>
      </c>
      <c r="C28" s="7">
        <v>87.289999999999992</v>
      </c>
      <c r="D28" s="7">
        <v>39.703727664601324</v>
      </c>
      <c r="E28" s="7"/>
      <c r="F28" s="7"/>
    </row>
    <row r="29" spans="1:7" x14ac:dyDescent="0.25">
      <c r="A29" t="s">
        <v>47</v>
      </c>
      <c r="B29" s="7">
        <v>28.87935751096785</v>
      </c>
      <c r="C29" s="7">
        <v>87.289999999999992</v>
      </c>
      <c r="D29" s="7">
        <v>27.623586729067483</v>
      </c>
      <c r="E29" s="7"/>
      <c r="F29" s="7"/>
    </row>
    <row r="30" spans="1:7" x14ac:dyDescent="0.25">
      <c r="A30" t="s">
        <v>48</v>
      </c>
      <c r="B30" s="7">
        <v>47.859472696462518</v>
      </c>
      <c r="C30" s="7">
        <v>87.289999999999992</v>
      </c>
      <c r="D30" s="7">
        <v>68.585450923843666</v>
      </c>
      <c r="E30" s="7"/>
      <c r="F30" s="7"/>
    </row>
    <row r="31" spans="1:7" x14ac:dyDescent="0.25">
      <c r="A31" t="s">
        <v>49</v>
      </c>
      <c r="B31" s="7">
        <v>3.5250993674899207</v>
      </c>
      <c r="C31" s="7">
        <v>87.289999999999992</v>
      </c>
      <c r="D31" s="7">
        <v>32.284458254159524</v>
      </c>
      <c r="E31" s="7"/>
      <c r="F31" s="7"/>
    </row>
    <row r="32" spans="1:7" x14ac:dyDescent="0.25">
      <c r="A32" t="s">
        <v>50</v>
      </c>
      <c r="B32" s="7">
        <v>2.3470611668471806</v>
      </c>
      <c r="C32" s="7">
        <v>87.289999999999992</v>
      </c>
      <c r="D32" s="7">
        <v>88.277339549242242</v>
      </c>
      <c r="E32" s="7"/>
      <c r="F32" s="7"/>
    </row>
    <row r="33" spans="1:6" x14ac:dyDescent="0.25">
      <c r="A33" t="s">
        <v>51</v>
      </c>
      <c r="B33" s="7">
        <v>53.439505372188826</v>
      </c>
      <c r="C33" s="7">
        <v>87.289999999999992</v>
      </c>
      <c r="D33" s="7">
        <v>74.493468265748533</v>
      </c>
      <c r="E33" s="7"/>
      <c r="F33" s="7"/>
    </row>
    <row r="34" spans="1:6" x14ac:dyDescent="0.25">
      <c r="A34" t="s">
        <v>52</v>
      </c>
      <c r="B34" s="7">
        <v>16.048211965148713</v>
      </c>
      <c r="C34" s="7">
        <v>87.289999999999992</v>
      </c>
      <c r="D34" s="7">
        <v>16.949377437764145</v>
      </c>
      <c r="E34" s="7"/>
      <c r="F34" s="7"/>
    </row>
    <row r="35" spans="1:6" x14ac:dyDescent="0.25">
      <c r="A35" t="s">
        <v>53</v>
      </c>
      <c r="B35" s="7">
        <v>20.268899101944978</v>
      </c>
      <c r="C35" s="7">
        <v>87.289999999999992</v>
      </c>
      <c r="D35" s="7">
        <v>65.811453836248774</v>
      </c>
      <c r="E35" s="7"/>
      <c r="F35" s="7"/>
    </row>
    <row r="36" spans="1:6" x14ac:dyDescent="0.25">
      <c r="A36" t="s">
        <v>54</v>
      </c>
      <c r="B36" s="7">
        <v>41.613266655687426</v>
      </c>
      <c r="C36" s="7">
        <v>87.289999999999992</v>
      </c>
      <c r="D36" s="7">
        <v>80.365293852965678</v>
      </c>
      <c r="E36" s="7"/>
      <c r="F36" s="7"/>
    </row>
    <row r="37" spans="1:6" x14ac:dyDescent="0.25">
      <c r="A37" t="s">
        <v>55</v>
      </c>
      <c r="B37" s="7">
        <v>63.591922963143993</v>
      </c>
      <c r="C37" s="7">
        <v>87.289999999999992</v>
      </c>
      <c r="D37" s="7">
        <v>78.736246373153065</v>
      </c>
      <c r="E37" s="7"/>
      <c r="F37" s="7"/>
    </row>
    <row r="38" spans="1:6" x14ac:dyDescent="0.25">
      <c r="A38" t="s">
        <v>56</v>
      </c>
      <c r="B38" s="7">
        <v>13.200787228540001</v>
      </c>
      <c r="C38" s="7">
        <v>87.289999999999992</v>
      </c>
      <c r="D38" s="7">
        <v>73.074036266123485</v>
      </c>
      <c r="E38" s="7"/>
      <c r="F38" s="7"/>
    </row>
    <row r="39" spans="1:6" x14ac:dyDescent="0.25">
      <c r="A39" t="s">
        <v>57</v>
      </c>
      <c r="B39" s="7">
        <v>2.2019710788514866</v>
      </c>
      <c r="C39" s="7">
        <v>87.289999999999992</v>
      </c>
      <c r="D39" s="7">
        <v>62.235095566418018</v>
      </c>
      <c r="E39" s="7"/>
      <c r="F39" s="7"/>
    </row>
    <row r="40" spans="1:6" x14ac:dyDescent="0.25">
      <c r="A40" t="s">
        <v>58</v>
      </c>
      <c r="B40" s="7">
        <v>4.6410957109981608</v>
      </c>
      <c r="C40" s="7">
        <v>87.289999999999992</v>
      </c>
      <c r="D40" s="7">
        <v>73.371532298624246</v>
      </c>
      <c r="E40" s="7"/>
      <c r="F40" s="7"/>
    </row>
    <row r="41" spans="1:6" x14ac:dyDescent="0.25">
      <c r="A41" t="s">
        <v>59</v>
      </c>
      <c r="B41" s="7">
        <v>3.7073539108395588</v>
      </c>
      <c r="C41" s="7">
        <v>87.289999999999992</v>
      </c>
      <c r="D41" s="7">
        <v>90.461349406341483</v>
      </c>
      <c r="E41" s="7"/>
      <c r="F41" s="7"/>
    </row>
    <row r="42" spans="1:6" x14ac:dyDescent="0.25">
      <c r="A42" t="s">
        <v>60</v>
      </c>
      <c r="B42" s="7">
        <v>45.154474110779624</v>
      </c>
      <c r="C42" s="7">
        <v>87.289999999999992</v>
      </c>
      <c r="D42" s="7">
        <v>99.969691759631715</v>
      </c>
      <c r="E42" s="7"/>
      <c r="F42" s="7"/>
    </row>
    <row r="43" spans="1:6" x14ac:dyDescent="0.25">
      <c r="A43" t="s">
        <v>61</v>
      </c>
      <c r="B43" s="7">
        <v>3.5201657516318314</v>
      </c>
      <c r="C43" s="7">
        <v>87.289999999999992</v>
      </c>
      <c r="D43" s="7">
        <v>41.106355837216718</v>
      </c>
      <c r="E43" s="7"/>
      <c r="F43" s="7"/>
    </row>
    <row r="44" spans="1:6" x14ac:dyDescent="0.25">
      <c r="A44" t="s">
        <v>62</v>
      </c>
      <c r="B44" s="7">
        <v>12.64086798150883</v>
      </c>
      <c r="C44" s="7">
        <v>87.289999999999992</v>
      </c>
      <c r="D44" s="7">
        <v>65.412078320712411</v>
      </c>
      <c r="E44" s="7"/>
      <c r="F44" s="7"/>
    </row>
    <row r="45" spans="1:6" x14ac:dyDescent="0.25">
      <c r="A45" t="s">
        <v>63</v>
      </c>
      <c r="B45" s="7">
        <v>88.402867841557708</v>
      </c>
      <c r="C45" s="7">
        <v>87.289999999999992</v>
      </c>
      <c r="D45" s="7">
        <v>93.08803095841742</v>
      </c>
      <c r="E45" s="7"/>
      <c r="F45" s="7"/>
    </row>
    <row r="46" spans="1:6" x14ac:dyDescent="0.25">
      <c r="A46" t="s">
        <v>64</v>
      </c>
      <c r="B46" s="7">
        <v>116.69253291157365</v>
      </c>
      <c r="C46" s="7">
        <v>87.289999999999992</v>
      </c>
      <c r="D46" s="7">
        <v>104.9566368412799</v>
      </c>
      <c r="E46" s="7"/>
      <c r="F46" s="7"/>
    </row>
    <row r="47" spans="1:6" x14ac:dyDescent="0.25">
      <c r="A47" t="s">
        <v>65</v>
      </c>
      <c r="B47" s="7">
        <v>17.053009621502117</v>
      </c>
      <c r="C47" s="7">
        <v>87.289999999999992</v>
      </c>
      <c r="D47" s="7">
        <v>37.906816088959481</v>
      </c>
      <c r="E47" s="7"/>
      <c r="F47" s="7"/>
    </row>
    <row r="48" spans="1:6" x14ac:dyDescent="0.25">
      <c r="A48" t="s">
        <v>66</v>
      </c>
      <c r="B48" s="7">
        <v>1.130109852280923</v>
      </c>
      <c r="C48" s="7">
        <v>87.289999999999992</v>
      </c>
      <c r="D48" s="7">
        <v>106.51217947077831</v>
      </c>
      <c r="E48" s="7"/>
      <c r="F48" s="7"/>
    </row>
    <row r="49" spans="1:6" x14ac:dyDescent="0.25">
      <c r="A49" t="s">
        <v>67</v>
      </c>
      <c r="B49" s="7">
        <v>0.61263894954859333</v>
      </c>
      <c r="C49" s="7">
        <v>87.289999999999992</v>
      </c>
      <c r="D49" s="7">
        <v>129.24046325718174</v>
      </c>
      <c r="E49" s="7"/>
      <c r="F49" s="7"/>
    </row>
    <row r="50" spans="1:6" x14ac:dyDescent="0.25">
      <c r="A50" t="s">
        <v>68</v>
      </c>
      <c r="B50" s="7">
        <v>20.134827514011725</v>
      </c>
      <c r="C50" s="7">
        <v>88</v>
      </c>
      <c r="D50" s="7">
        <v>118.24717593845816</v>
      </c>
      <c r="E50" s="7"/>
      <c r="F50" s="7"/>
    </row>
    <row r="51" spans="1:6" x14ac:dyDescent="0.25">
      <c r="A51" t="s">
        <v>69</v>
      </c>
      <c r="B51" s="7">
        <v>9.2651625771966053</v>
      </c>
      <c r="C51" s="7">
        <v>89</v>
      </c>
      <c r="D51" s="7">
        <v>70.473067862828785</v>
      </c>
      <c r="E51" s="7"/>
      <c r="F51" s="7"/>
    </row>
    <row r="52" spans="1:6" x14ac:dyDescent="0.25">
      <c r="A52" t="s">
        <v>70</v>
      </c>
      <c r="B52" s="7">
        <v>56.807145641697289</v>
      </c>
      <c r="C52" s="7">
        <v>100.5</v>
      </c>
      <c r="D52" s="7">
        <v>148.63438837676807</v>
      </c>
      <c r="E52" s="7"/>
      <c r="F52" s="7"/>
    </row>
    <row r="53" spans="1:6" x14ac:dyDescent="0.25">
      <c r="A53" t="s">
        <v>71</v>
      </c>
      <c r="B53" s="7">
        <v>26.186240220451232</v>
      </c>
      <c r="C53" s="7">
        <v>109</v>
      </c>
      <c r="D53" s="7">
        <v>107.02110198655275</v>
      </c>
      <c r="E53" s="7"/>
      <c r="F53" s="7"/>
    </row>
    <row r="54" spans="1:6" x14ac:dyDescent="0.25">
      <c r="A54" t="s">
        <v>72</v>
      </c>
      <c r="B54" s="7">
        <v>9.5859669758396606</v>
      </c>
      <c r="C54" s="7">
        <v>127.5</v>
      </c>
      <c r="D54" s="7">
        <v>144.43554873833236</v>
      </c>
      <c r="E54" s="7"/>
      <c r="F54" s="7"/>
    </row>
    <row r="55" spans="1:6" x14ac:dyDescent="0.25">
      <c r="A55" t="s">
        <v>73</v>
      </c>
      <c r="B55" s="7">
        <v>40.526921482037004</v>
      </c>
      <c r="C55" s="7">
        <v>133</v>
      </c>
      <c r="D55" s="7">
        <v>187.54646456401267</v>
      </c>
      <c r="E55" s="7"/>
      <c r="F55" s="7"/>
    </row>
    <row r="56" spans="1:6" x14ac:dyDescent="0.25">
      <c r="A56" t="s">
        <v>74</v>
      </c>
      <c r="B56" s="7">
        <v>50.735285383184369</v>
      </c>
      <c r="C56" s="7">
        <v>135.5</v>
      </c>
      <c r="D56" s="7">
        <v>123.36056466889367</v>
      </c>
      <c r="E56" s="7"/>
      <c r="F56" s="7"/>
    </row>
    <row r="57" spans="1:6" x14ac:dyDescent="0.25">
      <c r="A57" t="s">
        <v>75</v>
      </c>
      <c r="B57" s="7">
        <v>2.0079228608153521</v>
      </c>
      <c r="C57" s="7">
        <v>151.5</v>
      </c>
      <c r="D57" s="7">
        <v>141.95971206223828</v>
      </c>
      <c r="E57" s="7"/>
      <c r="F57" s="7"/>
    </row>
    <row r="58" spans="1:6" x14ac:dyDescent="0.25">
      <c r="A58" t="s">
        <v>76</v>
      </c>
      <c r="B58" s="7">
        <v>61.502438056862545</v>
      </c>
      <c r="C58" s="7">
        <v>154</v>
      </c>
      <c r="D58" s="7">
        <v>242.39810633364621</v>
      </c>
      <c r="E58" s="7"/>
      <c r="F58" s="7"/>
    </row>
    <row r="59" spans="1:6" x14ac:dyDescent="0.25">
      <c r="A59" t="s">
        <v>77</v>
      </c>
      <c r="B59" s="7">
        <v>0.56778840220376503</v>
      </c>
      <c r="C59" s="7">
        <v>158</v>
      </c>
      <c r="D59" s="7">
        <v>132.11119335966933</v>
      </c>
      <c r="E59" s="7"/>
      <c r="F59" s="7"/>
    </row>
    <row r="60" spans="1:6" x14ac:dyDescent="0.25">
      <c r="A60" t="s">
        <v>78</v>
      </c>
      <c r="B60" s="7">
        <v>1.4148580984447749</v>
      </c>
      <c r="C60" s="7">
        <v>158.5</v>
      </c>
      <c r="D60" s="7">
        <v>78.94462052139319</v>
      </c>
      <c r="E60" s="7"/>
      <c r="F60" s="7"/>
    </row>
    <row r="61" spans="1:6" x14ac:dyDescent="0.25">
      <c r="A61" t="s">
        <v>79</v>
      </c>
      <c r="B61" s="7">
        <v>10.287069972995919</v>
      </c>
      <c r="C61" s="7">
        <v>163.5</v>
      </c>
      <c r="D61" s="7">
        <v>103.76434317710083</v>
      </c>
      <c r="E61" s="7"/>
      <c r="F61" s="7"/>
    </row>
    <row r="62" spans="1:6" x14ac:dyDescent="0.25">
      <c r="A62" t="s">
        <v>80</v>
      </c>
      <c r="B62" s="7">
        <v>16.217713108014731</v>
      </c>
      <c r="C62" s="7">
        <v>167</v>
      </c>
      <c r="D62" s="7">
        <v>166.88653833813615</v>
      </c>
      <c r="E62" s="7"/>
      <c r="F62" s="7"/>
    </row>
    <row r="63" spans="1:6" x14ac:dyDescent="0.25">
      <c r="A63" t="s">
        <v>81</v>
      </c>
      <c r="B63" s="7">
        <v>14.419864534223851</v>
      </c>
      <c r="C63" s="7">
        <v>178.5</v>
      </c>
      <c r="D63" s="7">
        <v>137.17326697190595</v>
      </c>
      <c r="E63" s="7"/>
      <c r="F63" s="7"/>
    </row>
    <row r="64" spans="1:6" x14ac:dyDescent="0.25">
      <c r="A64" t="s">
        <v>82</v>
      </c>
      <c r="B64" s="7">
        <v>6.608151368060847</v>
      </c>
      <c r="C64" s="7">
        <v>179</v>
      </c>
      <c r="D64" s="7">
        <v>99.554603837412785</v>
      </c>
      <c r="E64" s="7"/>
      <c r="F64" s="7"/>
    </row>
    <row r="65" spans="1:6" x14ac:dyDescent="0.25">
      <c r="A65" t="s">
        <v>83</v>
      </c>
      <c r="B65" s="7">
        <v>31.333245052629717</v>
      </c>
      <c r="C65" s="7">
        <v>179</v>
      </c>
      <c r="D65" s="7">
        <v>142.3720043705392</v>
      </c>
      <c r="E65" s="7"/>
      <c r="F65" s="7"/>
    </row>
    <row r="66" spans="1:6" x14ac:dyDescent="0.25">
      <c r="A66" t="s">
        <v>84</v>
      </c>
      <c r="B66" s="7">
        <v>2.3364616215126723</v>
      </c>
      <c r="C66" s="7">
        <v>186</v>
      </c>
      <c r="D66" s="7">
        <v>132.26315675549876</v>
      </c>
      <c r="E66" s="7"/>
      <c r="F66" s="7"/>
    </row>
    <row r="67" spans="1:6" x14ac:dyDescent="0.25">
      <c r="A67" t="s">
        <v>85</v>
      </c>
      <c r="B67" s="7">
        <v>32.202772308420549</v>
      </c>
      <c r="C67" s="7">
        <v>188.5</v>
      </c>
      <c r="D67" s="7">
        <v>174.39709493342329</v>
      </c>
      <c r="E67" s="7"/>
      <c r="F67" s="7"/>
    </row>
    <row r="68" spans="1:6" x14ac:dyDescent="0.25">
      <c r="A68" t="s">
        <v>86</v>
      </c>
      <c r="B68" s="7">
        <v>0.9737965430700144</v>
      </c>
      <c r="C68" s="7">
        <v>189.5</v>
      </c>
      <c r="D68" s="7">
        <v>93.526754209989349</v>
      </c>
      <c r="E68" s="7"/>
      <c r="F68" s="7"/>
    </row>
    <row r="69" spans="1:6" x14ac:dyDescent="0.25">
      <c r="A69" t="s">
        <v>169</v>
      </c>
      <c r="B69" s="7">
        <v>34.601694445035321</v>
      </c>
      <c r="C69" s="7">
        <v>194.5</v>
      </c>
      <c r="D69" s="7">
        <v>233.39999999999998</v>
      </c>
      <c r="E69" s="7"/>
      <c r="F69" s="7"/>
    </row>
    <row r="70" spans="1:6" x14ac:dyDescent="0.25">
      <c r="A70" t="s">
        <v>87</v>
      </c>
      <c r="B70" s="7">
        <v>2.4202176431922671</v>
      </c>
      <c r="C70" s="7">
        <v>202</v>
      </c>
      <c r="D70" s="7">
        <v>139.92601832614105</v>
      </c>
      <c r="E70" s="7"/>
      <c r="F70" s="7"/>
    </row>
    <row r="71" spans="1:6" x14ac:dyDescent="0.25">
      <c r="A71" t="s">
        <v>170</v>
      </c>
      <c r="B71" s="7">
        <v>1.5232264993914297</v>
      </c>
      <c r="C71" s="7">
        <v>218</v>
      </c>
      <c r="D71" s="7">
        <v>261.59999999999997</v>
      </c>
      <c r="E71" s="7"/>
      <c r="F71" s="7"/>
    </row>
    <row r="72" spans="1:6" x14ac:dyDescent="0.25">
      <c r="A72" t="s">
        <v>171</v>
      </c>
      <c r="B72" s="7">
        <v>61.570802459107</v>
      </c>
      <c r="C72" s="7">
        <v>250.5</v>
      </c>
      <c r="D72" s="7">
        <v>300.59999999999997</v>
      </c>
      <c r="E72" s="7"/>
      <c r="F72" s="7"/>
    </row>
    <row r="73" spans="1:6" x14ac:dyDescent="0.25">
      <c r="A73" t="s">
        <v>172</v>
      </c>
      <c r="B73" s="7">
        <v>3.5029038905091587</v>
      </c>
      <c r="C73" s="7">
        <v>264.5</v>
      </c>
      <c r="D73" s="7">
        <v>317.39999999999998</v>
      </c>
      <c r="E73" s="7"/>
      <c r="F73" s="7"/>
    </row>
    <row r="74" spans="1:6" x14ac:dyDescent="0.25">
      <c r="A74" t="s">
        <v>173</v>
      </c>
      <c r="B74" s="7">
        <v>6.641151583996546</v>
      </c>
      <c r="C74" s="7">
        <v>275.5</v>
      </c>
      <c r="D74" s="7">
        <v>330.59999999999997</v>
      </c>
      <c r="E74" s="7"/>
      <c r="F74" s="7"/>
    </row>
    <row r="75" spans="1:6" x14ac:dyDescent="0.25">
      <c r="A75" t="s">
        <v>174</v>
      </c>
      <c r="B75" s="7">
        <v>2.3482666168744877</v>
      </c>
      <c r="C75" s="7">
        <v>281</v>
      </c>
      <c r="D75" s="7">
        <v>337.2</v>
      </c>
      <c r="E75" s="7"/>
      <c r="F75" s="7"/>
    </row>
    <row r="76" spans="1:6" x14ac:dyDescent="0.25">
      <c r="A76" t="s">
        <v>175</v>
      </c>
      <c r="B76" s="7">
        <v>0.72234386402497397</v>
      </c>
      <c r="C76" s="7">
        <v>289</v>
      </c>
      <c r="D76" s="7">
        <v>346.8</v>
      </c>
      <c r="E76" s="7"/>
      <c r="F76" s="7"/>
    </row>
    <row r="77" spans="1:6" x14ac:dyDescent="0.25">
      <c r="A77" t="s">
        <v>176</v>
      </c>
      <c r="B77" s="7">
        <v>28.711709719628647</v>
      </c>
      <c r="C77" s="7">
        <v>292</v>
      </c>
      <c r="D77" s="7">
        <v>350.4</v>
      </c>
      <c r="E77" s="7"/>
      <c r="F77" s="7"/>
    </row>
    <row r="78" spans="1:6" x14ac:dyDescent="0.25">
      <c r="A78" t="s">
        <v>177</v>
      </c>
      <c r="B78" s="7">
        <v>2.8844569602794263</v>
      </c>
      <c r="C78" s="7">
        <v>319.5</v>
      </c>
      <c r="D78" s="7">
        <v>383.4</v>
      </c>
      <c r="E78" s="7"/>
      <c r="F78" s="7"/>
    </row>
    <row r="79" spans="1:6" x14ac:dyDescent="0.25">
      <c r="A79" t="s">
        <v>178</v>
      </c>
      <c r="B79" s="7">
        <v>6.4613848240675784</v>
      </c>
      <c r="C79" s="7">
        <v>328</v>
      </c>
      <c r="D79" s="7">
        <v>393.59999999999997</v>
      </c>
      <c r="E79" s="7"/>
      <c r="F79" s="7"/>
    </row>
    <row r="80" spans="1:6" x14ac:dyDescent="0.25">
      <c r="A80" t="s">
        <v>179</v>
      </c>
      <c r="B80" s="7">
        <v>1.1162801802184079</v>
      </c>
      <c r="C80" s="7">
        <v>335.5</v>
      </c>
      <c r="D80" s="7">
        <v>402.59999999999997</v>
      </c>
      <c r="E80" s="7"/>
      <c r="F80" s="7"/>
    </row>
    <row r="81" spans="1:6" x14ac:dyDescent="0.25">
      <c r="A81" t="s">
        <v>180</v>
      </c>
      <c r="B81" s="7">
        <v>18.723148939850599</v>
      </c>
      <c r="C81" s="7">
        <v>344</v>
      </c>
      <c r="D81" s="7">
        <v>412.8</v>
      </c>
      <c r="E81" s="7"/>
      <c r="F81" s="7"/>
    </row>
    <row r="82" spans="1:6" x14ac:dyDescent="0.25">
      <c r="A82" t="s">
        <v>181</v>
      </c>
      <c r="B82" s="7">
        <v>5.9536900414185361</v>
      </c>
      <c r="C82" s="7">
        <v>359.5</v>
      </c>
      <c r="D82" s="7">
        <v>431.4</v>
      </c>
      <c r="E82" s="7"/>
      <c r="F82" s="7"/>
    </row>
    <row r="83" spans="1:6" x14ac:dyDescent="0.25">
      <c r="A83" t="s">
        <v>182</v>
      </c>
      <c r="B83" s="7">
        <v>8.715361271323566</v>
      </c>
      <c r="C83" s="7">
        <v>378</v>
      </c>
      <c r="D83" s="7">
        <v>453.59999999999997</v>
      </c>
      <c r="E83" s="7"/>
      <c r="F83" s="7"/>
    </row>
    <row r="84" spans="1:6" x14ac:dyDescent="0.25">
      <c r="A84" t="s">
        <v>183</v>
      </c>
      <c r="B84" s="7">
        <v>18.725506363710778</v>
      </c>
      <c r="C84" s="7">
        <v>386.5</v>
      </c>
      <c r="D84" s="7">
        <v>463.79999999999995</v>
      </c>
      <c r="E84" s="7"/>
      <c r="F84" s="7"/>
    </row>
    <row r="85" spans="1:6" x14ac:dyDescent="0.25">
      <c r="A85" t="s">
        <v>184</v>
      </c>
      <c r="B85" s="7">
        <v>2.5813506270997673</v>
      </c>
      <c r="C85" s="7">
        <v>477.5</v>
      </c>
      <c r="D85" s="7">
        <v>573</v>
      </c>
      <c r="E85" s="7"/>
      <c r="F85" s="7"/>
    </row>
    <row r="86" spans="1:6" x14ac:dyDescent="0.25">
      <c r="A86" t="s">
        <v>185</v>
      </c>
      <c r="B86" s="7">
        <v>3.4278860658564989</v>
      </c>
      <c r="C86" s="7">
        <v>532.5</v>
      </c>
      <c r="D86" s="7">
        <v>639</v>
      </c>
      <c r="E86" s="7"/>
      <c r="F86" s="7"/>
    </row>
    <row r="87" spans="1:6" x14ac:dyDescent="0.25">
      <c r="A87" t="s">
        <v>186</v>
      </c>
      <c r="B87" s="7">
        <v>5.396485604341108</v>
      </c>
      <c r="C87" s="7">
        <v>535</v>
      </c>
      <c r="D87" s="7">
        <v>642</v>
      </c>
      <c r="E87" s="7"/>
      <c r="F87" s="7"/>
    </row>
    <row r="88" spans="1:6" x14ac:dyDescent="0.25">
      <c r="A88" t="s">
        <v>187</v>
      </c>
      <c r="B88" s="7">
        <v>2.7642135526830911</v>
      </c>
      <c r="C88" s="7">
        <v>547.5</v>
      </c>
      <c r="D88" s="7">
        <v>657</v>
      </c>
      <c r="E88" s="7"/>
      <c r="F88" s="7"/>
    </row>
    <row r="89" spans="1:6" x14ac:dyDescent="0.25">
      <c r="A89" t="s">
        <v>188</v>
      </c>
      <c r="B89" s="7">
        <v>3.9315922104355225</v>
      </c>
      <c r="C89" s="7">
        <v>584.5</v>
      </c>
      <c r="D89" s="7">
        <v>701.4</v>
      </c>
      <c r="E89" s="7"/>
      <c r="F89" s="7"/>
    </row>
    <row r="90" spans="1:6" x14ac:dyDescent="0.25">
      <c r="A90" t="s">
        <v>189</v>
      </c>
      <c r="B90" s="7">
        <v>5.3202785660742933</v>
      </c>
      <c r="C90" s="7">
        <v>627.5</v>
      </c>
      <c r="D90" s="7">
        <v>753</v>
      </c>
      <c r="E90" s="7"/>
      <c r="F90" s="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selection activeCell="B2" sqref="B2"/>
    </sheetView>
  </sheetViews>
  <sheetFormatPr defaultRowHeight="15" x14ac:dyDescent="0.25"/>
  <cols>
    <col min="1" max="1" width="13" customWidth="1"/>
  </cols>
  <sheetData>
    <row r="1" spans="1:2" ht="45" x14ac:dyDescent="0.25">
      <c r="B1" s="8" t="s">
        <v>94</v>
      </c>
    </row>
    <row r="2" spans="1:2" x14ac:dyDescent="0.25">
      <c r="A2" t="s">
        <v>22</v>
      </c>
      <c r="B2" s="12">
        <v>19.055635118125405</v>
      </c>
    </row>
    <row r="3" spans="1:2" x14ac:dyDescent="0.25">
      <c r="A3" t="s">
        <v>23</v>
      </c>
      <c r="B3" s="12">
        <v>66.150000000000006</v>
      </c>
    </row>
    <row r="4" spans="1:2" x14ac:dyDescent="0.25">
      <c r="A4" t="s">
        <v>24</v>
      </c>
      <c r="B4" s="12">
        <v>43.12</v>
      </c>
    </row>
    <row r="5" spans="1:2" x14ac:dyDescent="0.25">
      <c r="A5" t="s">
        <v>25</v>
      </c>
      <c r="B5" s="12">
        <v>35.840000000000003</v>
      </c>
    </row>
    <row r="6" spans="1:2" x14ac:dyDescent="0.25">
      <c r="A6" t="s">
        <v>26</v>
      </c>
      <c r="B6" s="12">
        <v>75.425554088793163</v>
      </c>
    </row>
    <row r="7" spans="1:2" x14ac:dyDescent="0.25">
      <c r="A7" t="s">
        <v>27</v>
      </c>
      <c r="B7" s="12">
        <v>107.83</v>
      </c>
    </row>
    <row r="8" spans="1:2" x14ac:dyDescent="0.25">
      <c r="A8" t="s">
        <v>28</v>
      </c>
      <c r="B8" s="12">
        <v>59.040000000000006</v>
      </c>
    </row>
    <row r="9" spans="1:2" x14ac:dyDescent="0.25">
      <c r="A9" t="s">
        <v>29</v>
      </c>
      <c r="B9" s="12">
        <v>48.320397459668399</v>
      </c>
    </row>
    <row r="10" spans="1:2" x14ac:dyDescent="0.25">
      <c r="A10" t="s">
        <v>30</v>
      </c>
      <c r="B10" s="12">
        <v>76.820000000000007</v>
      </c>
    </row>
    <row r="11" spans="1:2" x14ac:dyDescent="0.25">
      <c r="A11" t="s">
        <v>31</v>
      </c>
      <c r="B11" s="12">
        <v>68.149999999999991</v>
      </c>
    </row>
    <row r="12" spans="1:2" x14ac:dyDescent="0.25">
      <c r="A12" t="s">
        <v>32</v>
      </c>
      <c r="B12" s="12">
        <v>108.77999999999999</v>
      </c>
    </row>
    <row r="13" spans="1:2" x14ac:dyDescent="0.25">
      <c r="A13" t="s">
        <v>33</v>
      </c>
      <c r="B13" s="12">
        <v>75.48</v>
      </c>
    </row>
    <row r="14" spans="1:2" x14ac:dyDescent="0.25">
      <c r="A14" t="s">
        <v>34</v>
      </c>
      <c r="B14" s="12">
        <v>67.436708602231974</v>
      </c>
    </row>
    <row r="15" spans="1:2" x14ac:dyDescent="0.25">
      <c r="A15" s="13" t="s">
        <v>35</v>
      </c>
      <c r="B15" s="12">
        <v>59.8</v>
      </c>
    </row>
    <row r="16" spans="1:2" x14ac:dyDescent="0.25">
      <c r="A16" t="s">
        <v>36</v>
      </c>
      <c r="B16" s="12">
        <v>98.510941347235629</v>
      </c>
    </row>
    <row r="17" spans="1:2" x14ac:dyDescent="0.25">
      <c r="A17" t="s">
        <v>167</v>
      </c>
      <c r="B17" s="12">
        <v>98.406216710824623</v>
      </c>
    </row>
    <row r="18" spans="1:2" x14ac:dyDescent="0.25">
      <c r="A18" t="s">
        <v>37</v>
      </c>
      <c r="B18" s="12">
        <v>140.47953923238779</v>
      </c>
    </row>
    <row r="19" spans="1:2" x14ac:dyDescent="0.25">
      <c r="A19" t="s">
        <v>38</v>
      </c>
      <c r="B19" s="12">
        <v>92.957553628480142</v>
      </c>
    </row>
    <row r="20" spans="1:2" x14ac:dyDescent="0.25">
      <c r="A20" t="s">
        <v>168</v>
      </c>
      <c r="B20" s="12">
        <v>109.12747851845074</v>
      </c>
    </row>
    <row r="21" spans="1:2" x14ac:dyDescent="0.25">
      <c r="A21" t="s">
        <v>39</v>
      </c>
      <c r="B21" s="12">
        <v>122.20543174260496</v>
      </c>
    </row>
    <row r="22" spans="1:2" x14ac:dyDescent="0.25">
      <c r="A22" t="s">
        <v>40</v>
      </c>
      <c r="B22" s="12">
        <v>111.20711895767133</v>
      </c>
    </row>
    <row r="23" spans="1:2" x14ac:dyDescent="0.25">
      <c r="A23" t="s">
        <v>41</v>
      </c>
      <c r="B23" s="12">
        <v>78.2</v>
      </c>
    </row>
    <row r="24" spans="1:2" x14ac:dyDescent="0.25">
      <c r="A24" s="13" t="s">
        <v>42</v>
      </c>
      <c r="B24" s="12">
        <v>77.7</v>
      </c>
    </row>
    <row r="25" spans="1:2" x14ac:dyDescent="0.25">
      <c r="A25" t="s">
        <v>43</v>
      </c>
      <c r="B25" s="12">
        <v>116.74269906451985</v>
      </c>
    </row>
    <row r="26" spans="1:2" x14ac:dyDescent="0.25">
      <c r="A26" t="s">
        <v>44</v>
      </c>
      <c r="B26" s="12">
        <v>134.34002679994029</v>
      </c>
    </row>
    <row r="27" spans="1:2" x14ac:dyDescent="0.25">
      <c r="A27" t="s">
        <v>45</v>
      </c>
      <c r="B27" s="12">
        <v>106.11</v>
      </c>
    </row>
    <row r="28" spans="1:2" x14ac:dyDescent="0.25">
      <c r="A28" t="s">
        <v>46</v>
      </c>
      <c r="B28" s="12">
        <v>292.74</v>
      </c>
    </row>
    <row r="29" spans="1:2" x14ac:dyDescent="0.25">
      <c r="A29" t="s">
        <v>47</v>
      </c>
      <c r="B29" s="12">
        <v>112.5</v>
      </c>
    </row>
    <row r="30" spans="1:2" x14ac:dyDescent="0.25">
      <c r="A30" t="s">
        <v>48</v>
      </c>
      <c r="B30" s="12">
        <v>204.61343063109274</v>
      </c>
    </row>
    <row r="31" spans="1:2" x14ac:dyDescent="0.25">
      <c r="A31" t="s">
        <v>49</v>
      </c>
      <c r="B31" s="12">
        <v>125.01099906848107</v>
      </c>
    </row>
    <row r="32" spans="1:2" x14ac:dyDescent="0.25">
      <c r="A32" t="s">
        <v>50</v>
      </c>
      <c r="B32" s="12">
        <v>223.74</v>
      </c>
    </row>
    <row r="33" spans="1:2" x14ac:dyDescent="0.25">
      <c r="A33" t="s">
        <v>51</v>
      </c>
      <c r="B33" s="12">
        <v>236.68410041841003</v>
      </c>
    </row>
    <row r="34" spans="1:2" x14ac:dyDescent="0.25">
      <c r="A34" s="13" t="s">
        <v>52</v>
      </c>
      <c r="B34" s="12">
        <v>126.44499999999999</v>
      </c>
    </row>
    <row r="35" spans="1:2" x14ac:dyDescent="0.25">
      <c r="A35" t="s">
        <v>53</v>
      </c>
      <c r="B35" s="12">
        <v>261.82</v>
      </c>
    </row>
    <row r="36" spans="1:2" x14ac:dyDescent="0.25">
      <c r="A36" t="s">
        <v>54</v>
      </c>
      <c r="B36" s="12">
        <v>215.91891782965152</v>
      </c>
    </row>
    <row r="37" spans="1:2" x14ac:dyDescent="0.25">
      <c r="A37" t="s">
        <v>55</v>
      </c>
      <c r="B37" s="12">
        <v>210.56</v>
      </c>
    </row>
    <row r="38" spans="1:2" x14ac:dyDescent="0.25">
      <c r="A38" t="s">
        <v>56</v>
      </c>
      <c r="B38" s="12">
        <v>192.1</v>
      </c>
    </row>
    <row r="39" spans="1:2" x14ac:dyDescent="0.25">
      <c r="A39" t="s">
        <v>57</v>
      </c>
      <c r="B39" s="12">
        <v>277.86294114426147</v>
      </c>
    </row>
    <row r="40" spans="1:2" x14ac:dyDescent="0.25">
      <c r="A40" t="s">
        <v>58</v>
      </c>
      <c r="B40" s="12">
        <v>228.6</v>
      </c>
    </row>
    <row r="41" spans="1:2" x14ac:dyDescent="0.25">
      <c r="A41" t="s">
        <v>59</v>
      </c>
      <c r="B41" s="12">
        <v>327.18</v>
      </c>
    </row>
    <row r="42" spans="1:2" x14ac:dyDescent="0.25">
      <c r="A42" t="s">
        <v>60</v>
      </c>
      <c r="B42" s="12">
        <v>245.84831428571428</v>
      </c>
    </row>
    <row r="43" spans="1:2" x14ac:dyDescent="0.25">
      <c r="A43" t="s">
        <v>61</v>
      </c>
      <c r="B43" s="12">
        <v>174.24434750485071</v>
      </c>
    </row>
    <row r="44" spans="1:2" x14ac:dyDescent="0.25">
      <c r="A44" t="s">
        <v>62</v>
      </c>
      <c r="B44" s="12">
        <v>241.6012843350818</v>
      </c>
    </row>
    <row r="45" spans="1:2" x14ac:dyDescent="0.25">
      <c r="A45" t="s">
        <v>63</v>
      </c>
      <c r="B45" s="12">
        <v>312.27999999999997</v>
      </c>
    </row>
    <row r="46" spans="1:2" x14ac:dyDescent="0.25">
      <c r="A46" t="s">
        <v>64</v>
      </c>
      <c r="B46" s="12">
        <v>677.35</v>
      </c>
    </row>
    <row r="47" spans="1:2" x14ac:dyDescent="0.25">
      <c r="A47" t="s">
        <v>65</v>
      </c>
      <c r="B47" s="12">
        <v>306.15000000000003</v>
      </c>
    </row>
    <row r="48" spans="1:2" x14ac:dyDescent="0.25">
      <c r="A48" t="s">
        <v>66</v>
      </c>
      <c r="B48" s="12">
        <v>496.51000000000005</v>
      </c>
    </row>
    <row r="49" spans="1:2" x14ac:dyDescent="0.25">
      <c r="A49" t="s">
        <v>67</v>
      </c>
      <c r="B49" s="12">
        <v>349.4280154273344</v>
      </c>
    </row>
    <row r="50" spans="1:2" x14ac:dyDescent="0.25">
      <c r="A50" t="s">
        <v>68</v>
      </c>
      <c r="B50" s="12">
        <v>340.94227125382207</v>
      </c>
    </row>
    <row r="51" spans="1:2" x14ac:dyDescent="0.25">
      <c r="A51" t="s">
        <v>69</v>
      </c>
      <c r="B51" s="12">
        <v>347.99</v>
      </c>
    </row>
    <row r="52" spans="1:2" x14ac:dyDescent="0.25">
      <c r="A52" t="s">
        <v>70</v>
      </c>
      <c r="B52" s="12">
        <v>613.04999999999995</v>
      </c>
    </row>
    <row r="53" spans="1:2" x14ac:dyDescent="0.25">
      <c r="A53" t="s">
        <v>71</v>
      </c>
      <c r="B53" s="12">
        <v>460.98729049507796</v>
      </c>
    </row>
    <row r="54" spans="1:2" x14ac:dyDescent="0.25">
      <c r="A54" t="s">
        <v>72</v>
      </c>
      <c r="B54" s="12">
        <v>844.05</v>
      </c>
    </row>
    <row r="55" spans="1:2" x14ac:dyDescent="0.25">
      <c r="A55" t="s">
        <v>73</v>
      </c>
      <c r="B55" s="12">
        <v>1129.8238579407132</v>
      </c>
    </row>
    <row r="56" spans="1:2" x14ac:dyDescent="0.25">
      <c r="A56" t="s">
        <v>74</v>
      </c>
      <c r="B56" s="12">
        <v>810.29000000000008</v>
      </c>
    </row>
    <row r="57" spans="1:2" x14ac:dyDescent="0.25">
      <c r="A57" t="s">
        <v>75</v>
      </c>
      <c r="B57" s="12">
        <v>1079.4916468645529</v>
      </c>
    </row>
    <row r="58" spans="1:2" x14ac:dyDescent="0.25">
      <c r="A58" t="s">
        <v>76</v>
      </c>
      <c r="B58" s="12">
        <v>773.08</v>
      </c>
    </row>
    <row r="59" spans="1:2" x14ac:dyDescent="0.25">
      <c r="A59" t="s">
        <v>77</v>
      </c>
      <c r="B59" s="12">
        <v>680.78316220428746</v>
      </c>
    </row>
    <row r="60" spans="1:2" x14ac:dyDescent="0.25">
      <c r="A60" t="s">
        <v>78</v>
      </c>
      <c r="B60" s="12">
        <v>439.46099695793851</v>
      </c>
    </row>
    <row r="61" spans="1:2" x14ac:dyDescent="0.25">
      <c r="A61" t="s">
        <v>79</v>
      </c>
      <c r="B61" s="12">
        <v>472.53539893514915</v>
      </c>
    </row>
    <row r="62" spans="1:2" x14ac:dyDescent="0.25">
      <c r="A62" t="s">
        <v>80</v>
      </c>
      <c r="B62" s="12">
        <v>383.09404602666172</v>
      </c>
    </row>
    <row r="63" spans="1:2" x14ac:dyDescent="0.25">
      <c r="A63" t="s">
        <v>81</v>
      </c>
      <c r="B63" s="12">
        <v>918.88211622903395</v>
      </c>
    </row>
    <row r="64" spans="1:2" x14ac:dyDescent="0.25">
      <c r="A64" t="s">
        <v>82</v>
      </c>
      <c r="B64" s="12">
        <v>565.64</v>
      </c>
    </row>
    <row r="65" spans="1:2" x14ac:dyDescent="0.25">
      <c r="A65" t="s">
        <v>83</v>
      </c>
      <c r="B65" s="12">
        <v>2309.1</v>
      </c>
    </row>
    <row r="66" spans="1:2" x14ac:dyDescent="0.25">
      <c r="A66" t="s">
        <v>84</v>
      </c>
      <c r="B66" s="12">
        <v>756.89371268592743</v>
      </c>
    </row>
    <row r="67" spans="1:2" x14ac:dyDescent="0.25">
      <c r="A67" t="s">
        <v>85</v>
      </c>
      <c r="B67" s="12">
        <v>1150.1912844368228</v>
      </c>
    </row>
    <row r="68" spans="1:2" x14ac:dyDescent="0.25">
      <c r="A68" t="s">
        <v>86</v>
      </c>
      <c r="B68" s="12">
        <v>913.34478096614043</v>
      </c>
    </row>
    <row r="69" spans="1:2" x14ac:dyDescent="0.25">
      <c r="A69" t="s">
        <v>169</v>
      </c>
      <c r="B69" s="12">
        <v>1015.2900000000001</v>
      </c>
    </row>
    <row r="70" spans="1:2" x14ac:dyDescent="0.25">
      <c r="A70" t="s">
        <v>87</v>
      </c>
      <c r="B70" s="12">
        <v>912.25293761109731</v>
      </c>
    </row>
    <row r="71" spans="1:2" x14ac:dyDescent="0.25">
      <c r="A71" t="s">
        <v>170</v>
      </c>
      <c r="B71" s="12">
        <v>1362.282487474879</v>
      </c>
    </row>
    <row r="72" spans="1:2" x14ac:dyDescent="0.25">
      <c r="A72" t="s">
        <v>171</v>
      </c>
      <c r="B72" s="12">
        <v>2015.0702856805044</v>
      </c>
    </row>
    <row r="73" spans="1:2" x14ac:dyDescent="0.25">
      <c r="A73" t="s">
        <v>172</v>
      </c>
      <c r="B73" s="12">
        <v>2148.6294072449064</v>
      </c>
    </row>
    <row r="74" spans="1:2" x14ac:dyDescent="0.25">
      <c r="A74" t="s">
        <v>173</v>
      </c>
      <c r="B74" s="12">
        <v>1228.7300000000002</v>
      </c>
    </row>
    <row r="75" spans="1:2" x14ac:dyDescent="0.25">
      <c r="A75" t="s">
        <v>174</v>
      </c>
      <c r="B75" s="12">
        <v>826.01174183761702</v>
      </c>
    </row>
    <row r="76" spans="1:2" x14ac:dyDescent="0.25">
      <c r="A76" t="s">
        <v>175</v>
      </c>
      <c r="B76" s="12">
        <v>1317.8400000000001</v>
      </c>
    </row>
    <row r="77" spans="1:2" x14ac:dyDescent="0.25">
      <c r="A77" t="s">
        <v>176</v>
      </c>
      <c r="B77" s="12">
        <v>1642.5824117236796</v>
      </c>
    </row>
    <row r="78" spans="1:2" x14ac:dyDescent="0.25">
      <c r="A78" t="s">
        <v>177</v>
      </c>
      <c r="B78" s="12">
        <v>1374.4832535019732</v>
      </c>
    </row>
    <row r="79" spans="1:2" x14ac:dyDescent="0.25">
      <c r="A79" t="s">
        <v>178</v>
      </c>
      <c r="B79" s="12">
        <v>1302.4858693066376</v>
      </c>
    </row>
    <row r="80" spans="1:2" x14ac:dyDescent="0.25">
      <c r="A80" t="s">
        <v>179</v>
      </c>
      <c r="B80" s="12">
        <v>4482.2800000000007</v>
      </c>
    </row>
    <row r="81" spans="1:2" x14ac:dyDescent="0.25">
      <c r="A81" t="s">
        <v>180</v>
      </c>
      <c r="B81" s="12">
        <v>1155.8400000000001</v>
      </c>
    </row>
    <row r="82" spans="1:2" x14ac:dyDescent="0.25">
      <c r="A82" t="s">
        <v>181</v>
      </c>
      <c r="B82" s="12">
        <v>2113.6075779367106</v>
      </c>
    </row>
    <row r="83" spans="1:2" x14ac:dyDescent="0.25">
      <c r="A83" t="s">
        <v>182</v>
      </c>
      <c r="B83" s="12">
        <v>1994.1516813060814</v>
      </c>
    </row>
    <row r="84" spans="1:2" x14ac:dyDescent="0.25">
      <c r="A84" t="s">
        <v>183</v>
      </c>
      <c r="B84" s="12">
        <v>2884.8941868779525</v>
      </c>
    </row>
    <row r="85" spans="1:2" x14ac:dyDescent="0.25">
      <c r="A85" t="s">
        <v>184</v>
      </c>
      <c r="B85" s="12">
        <v>2322.3243316985613</v>
      </c>
    </row>
    <row r="86" spans="1:2" x14ac:dyDescent="0.25">
      <c r="A86" t="s">
        <v>185</v>
      </c>
      <c r="B86" s="12">
        <v>4611.4500000000007</v>
      </c>
    </row>
    <row r="87" spans="1:2" x14ac:dyDescent="0.25">
      <c r="A87" t="s">
        <v>186</v>
      </c>
      <c r="B87" s="12">
        <v>1968.8</v>
      </c>
    </row>
    <row r="88" spans="1:2" x14ac:dyDescent="0.25">
      <c r="A88" t="s">
        <v>187</v>
      </c>
      <c r="B88" s="12">
        <v>3791.2714460451675</v>
      </c>
    </row>
    <row r="89" spans="1:2" x14ac:dyDescent="0.25">
      <c r="A89" t="s">
        <v>188</v>
      </c>
      <c r="B89" s="12">
        <v>3042.0976208976776</v>
      </c>
    </row>
    <row r="90" spans="1:2" x14ac:dyDescent="0.25">
      <c r="A90" t="s">
        <v>189</v>
      </c>
      <c r="B90" s="12">
        <v>2679.4250000000002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D11" sqref="D11"/>
    </sheetView>
  </sheetViews>
  <sheetFormatPr defaultRowHeight="15" x14ac:dyDescent="0.25"/>
  <cols>
    <col min="1" max="1" width="13" customWidth="1"/>
  </cols>
  <sheetData>
    <row r="1" spans="1:3" ht="75" x14ac:dyDescent="0.25">
      <c r="B1" s="8" t="s">
        <v>95</v>
      </c>
      <c r="C1" s="8" t="s">
        <v>96</v>
      </c>
    </row>
    <row r="2" spans="1:3" x14ac:dyDescent="0.25">
      <c r="A2" t="s">
        <v>22</v>
      </c>
      <c r="B2" s="12">
        <v>52.275959007390689</v>
      </c>
      <c r="C2" s="14">
        <v>50.594299208216128</v>
      </c>
    </row>
    <row r="3" spans="1:3" x14ac:dyDescent="0.25">
      <c r="A3" t="s">
        <v>23</v>
      </c>
      <c r="B3" s="12">
        <v>23.570058821862528</v>
      </c>
      <c r="C3" s="14">
        <v>1.7495217386530282</v>
      </c>
    </row>
    <row r="4" spans="1:3" x14ac:dyDescent="0.25">
      <c r="A4" t="s">
        <v>24</v>
      </c>
      <c r="B4" s="12">
        <v>45.231509890120563</v>
      </c>
      <c r="C4" s="14">
        <v>4.7619366249802049</v>
      </c>
    </row>
    <row r="5" spans="1:3" x14ac:dyDescent="0.25">
      <c r="A5" t="s">
        <v>25</v>
      </c>
      <c r="B5" s="12">
        <v>25.488743037439356</v>
      </c>
      <c r="C5" s="14">
        <v>12.166722951298954</v>
      </c>
    </row>
    <row r="6" spans="1:3" x14ac:dyDescent="0.25">
      <c r="A6" t="s">
        <v>26</v>
      </c>
      <c r="B6" s="12">
        <v>27.342607928168391</v>
      </c>
      <c r="C6" s="14">
        <v>6.3690798532569923</v>
      </c>
    </row>
    <row r="7" spans="1:3" x14ac:dyDescent="0.25">
      <c r="A7" t="s">
        <v>27</v>
      </c>
      <c r="B7" s="12">
        <v>74.754132261717714</v>
      </c>
      <c r="C7" s="14">
        <v>15.336629191015129</v>
      </c>
    </row>
    <row r="8" spans="1:3" x14ac:dyDescent="0.25">
      <c r="A8" t="s">
        <v>28</v>
      </c>
      <c r="B8" s="12">
        <v>26.208639840759144</v>
      </c>
      <c r="C8" s="14">
        <v>11.438145834069401</v>
      </c>
    </row>
    <row r="9" spans="1:3" x14ac:dyDescent="0.25">
      <c r="A9" t="s">
        <v>29</v>
      </c>
      <c r="B9" s="12">
        <v>20.850735300307949</v>
      </c>
      <c r="C9" s="14">
        <v>0.92228880062659235</v>
      </c>
    </row>
    <row r="10" spans="1:3" x14ac:dyDescent="0.25">
      <c r="A10" t="s">
        <v>30</v>
      </c>
      <c r="B10" s="12">
        <v>24.634199869694164</v>
      </c>
      <c r="C10" s="14">
        <v>0.733917521463469</v>
      </c>
    </row>
    <row r="11" spans="1:3" x14ac:dyDescent="0.25">
      <c r="A11" t="s">
        <v>31</v>
      </c>
      <c r="B11" s="12">
        <v>35.097132127893495</v>
      </c>
      <c r="C11" s="14">
        <v>5.8536192844189268</v>
      </c>
    </row>
    <row r="12" spans="1:3" x14ac:dyDescent="0.25">
      <c r="A12" t="s">
        <v>32</v>
      </c>
      <c r="B12" s="12">
        <v>19.421660836220923</v>
      </c>
      <c r="C12" s="14">
        <v>2.1626993055835171</v>
      </c>
    </row>
    <row r="13" spans="1:3" x14ac:dyDescent="0.25">
      <c r="A13" t="s">
        <v>33</v>
      </c>
      <c r="B13" s="12">
        <v>64.709694107001724</v>
      </c>
      <c r="C13" s="14">
        <v>0.49208207496410777</v>
      </c>
    </row>
    <row r="14" spans="1:3" x14ac:dyDescent="0.25">
      <c r="A14" t="s">
        <v>34</v>
      </c>
      <c r="B14" s="12">
        <v>46.515494502815891</v>
      </c>
      <c r="C14" s="14">
        <v>1.8437663400753836</v>
      </c>
    </row>
    <row r="15" spans="1:3" x14ac:dyDescent="0.25">
      <c r="A15" s="13" t="s">
        <v>35</v>
      </c>
      <c r="B15" s="12">
        <v>44.594265529512896</v>
      </c>
      <c r="C15" s="14">
        <v>1.0111945297700951</v>
      </c>
    </row>
    <row r="16" spans="1:3" x14ac:dyDescent="0.25">
      <c r="A16" t="s">
        <v>36</v>
      </c>
      <c r="B16" s="12">
        <v>29.534086100466943</v>
      </c>
      <c r="C16" s="14">
        <v>0.6307776667152708</v>
      </c>
    </row>
    <row r="17" spans="1:3" x14ac:dyDescent="0.25">
      <c r="A17" t="s">
        <v>167</v>
      </c>
      <c r="B17" s="12">
        <v>120.24940538068222</v>
      </c>
      <c r="C17" s="14">
        <v>1.4380120407399257</v>
      </c>
    </row>
    <row r="18" spans="1:3" x14ac:dyDescent="0.25">
      <c r="A18" t="s">
        <v>37</v>
      </c>
      <c r="B18" s="12">
        <v>62.592533984223429</v>
      </c>
      <c r="C18" s="14">
        <v>0.87237295870404985</v>
      </c>
    </row>
    <row r="19" spans="1:3" x14ac:dyDescent="0.25">
      <c r="A19" t="s">
        <v>38</v>
      </c>
      <c r="B19" s="12">
        <v>77.159170310781619</v>
      </c>
      <c r="C19" s="14">
        <v>1.8185901292985032</v>
      </c>
    </row>
    <row r="20" spans="1:3" x14ac:dyDescent="0.25">
      <c r="A20" t="s">
        <v>168</v>
      </c>
      <c r="B20" s="12">
        <v>62.371675657703435</v>
      </c>
      <c r="C20" s="14">
        <v>0.83602138606728582</v>
      </c>
    </row>
    <row r="21" spans="1:3" x14ac:dyDescent="0.25">
      <c r="A21" t="s">
        <v>39</v>
      </c>
      <c r="B21" s="12">
        <v>58.577468613666774</v>
      </c>
      <c r="C21" s="14">
        <v>2.8906878496650217</v>
      </c>
    </row>
    <row r="22" spans="1:3" x14ac:dyDescent="0.25">
      <c r="A22" t="s">
        <v>40</v>
      </c>
      <c r="B22" s="12">
        <v>65.221724454552287</v>
      </c>
      <c r="C22" s="14">
        <v>6.0873609490915461</v>
      </c>
    </row>
    <row r="23" spans="1:3" x14ac:dyDescent="0.25">
      <c r="A23" t="s">
        <v>41</v>
      </c>
      <c r="B23" s="12">
        <v>61.336517798396557</v>
      </c>
      <c r="C23" s="14">
        <v>2.2936902998294233</v>
      </c>
    </row>
    <row r="24" spans="1:3" x14ac:dyDescent="0.25">
      <c r="A24" s="13" t="s">
        <v>42</v>
      </c>
      <c r="B24" s="12">
        <v>148.14245530375848</v>
      </c>
      <c r="C24" s="14">
        <v>19.899291497633374</v>
      </c>
    </row>
    <row r="25" spans="1:3" x14ac:dyDescent="0.25">
      <c r="A25" t="s">
        <v>43</v>
      </c>
      <c r="B25" s="12">
        <v>11.260022814317152</v>
      </c>
      <c r="C25" s="14">
        <v>1.4347835247423293</v>
      </c>
    </row>
    <row r="26" spans="1:3" x14ac:dyDescent="0.25">
      <c r="A26" t="s">
        <v>44</v>
      </c>
      <c r="B26" s="12">
        <v>58.023103463039668</v>
      </c>
      <c r="C26" s="14">
        <v>0.6134885730649714</v>
      </c>
    </row>
    <row r="27" spans="1:3" x14ac:dyDescent="0.25">
      <c r="A27" t="s">
        <v>45</v>
      </c>
      <c r="B27" s="12">
        <v>89.556917152388564</v>
      </c>
      <c r="C27" s="14">
        <v>75.17482579612691</v>
      </c>
    </row>
    <row r="28" spans="1:3" x14ac:dyDescent="0.25">
      <c r="A28" t="s">
        <v>46</v>
      </c>
      <c r="B28" s="12">
        <v>45.725519108319865</v>
      </c>
      <c r="C28" s="14">
        <v>10.887667782736832</v>
      </c>
    </row>
    <row r="29" spans="1:3" x14ac:dyDescent="0.25">
      <c r="A29" t="s">
        <v>47</v>
      </c>
      <c r="B29" s="12">
        <v>18.82350893681156</v>
      </c>
      <c r="C29" s="14">
        <v>0.63337499538033248</v>
      </c>
    </row>
    <row r="30" spans="1:3" x14ac:dyDescent="0.25">
      <c r="A30" t="s">
        <v>48</v>
      </c>
      <c r="B30" s="12">
        <v>68.239341493961945</v>
      </c>
      <c r="C30" s="14">
        <v>8.3256505830221279</v>
      </c>
    </row>
    <row r="31" spans="1:3" x14ac:dyDescent="0.25">
      <c r="A31" t="s">
        <v>49</v>
      </c>
      <c r="B31" s="12">
        <v>51.755836577268042</v>
      </c>
      <c r="C31" s="14">
        <v>1.0267477026520153</v>
      </c>
    </row>
    <row r="32" spans="1:3" x14ac:dyDescent="0.25">
      <c r="A32" t="s">
        <v>50</v>
      </c>
      <c r="B32" s="12">
        <v>49.952277299955142</v>
      </c>
      <c r="C32" s="14">
        <v>1.5903505520863768</v>
      </c>
    </row>
    <row r="33" spans="1:3" x14ac:dyDescent="0.25">
      <c r="A33" t="s">
        <v>51</v>
      </c>
      <c r="B33" s="12">
        <v>21.208057752036325</v>
      </c>
      <c r="C33" s="14">
        <v>19.853704946327241</v>
      </c>
    </row>
    <row r="34" spans="1:3" x14ac:dyDescent="0.25">
      <c r="A34" s="13" t="s">
        <v>52</v>
      </c>
      <c r="B34" s="12">
        <v>42.803392782545608</v>
      </c>
      <c r="C34" s="14">
        <v>1.8171570493470235</v>
      </c>
    </row>
    <row r="35" spans="1:3" x14ac:dyDescent="0.25">
      <c r="A35" t="s">
        <v>53</v>
      </c>
      <c r="B35" s="12">
        <v>298.46679074932905</v>
      </c>
      <c r="C35" s="14">
        <v>6.3266733164005062</v>
      </c>
    </row>
    <row r="36" spans="1:3" x14ac:dyDescent="0.25">
      <c r="A36" t="s">
        <v>54</v>
      </c>
      <c r="B36" s="12">
        <v>63.160615700436601</v>
      </c>
      <c r="C36" s="14">
        <v>1.5316095532435969</v>
      </c>
    </row>
    <row r="37" spans="1:3" x14ac:dyDescent="0.25">
      <c r="A37" t="s">
        <v>55</v>
      </c>
      <c r="B37" s="12">
        <v>71.115530306886527</v>
      </c>
      <c r="C37" s="14">
        <v>56.28277824711077</v>
      </c>
    </row>
    <row r="38" spans="1:3" x14ac:dyDescent="0.25">
      <c r="A38" t="s">
        <v>56</v>
      </c>
      <c r="B38" s="12">
        <v>12.748817270622569</v>
      </c>
      <c r="C38" s="14">
        <v>12.317622769134775</v>
      </c>
    </row>
    <row r="39" spans="1:3" x14ac:dyDescent="0.25">
      <c r="A39" t="s">
        <v>57</v>
      </c>
      <c r="B39" s="12">
        <v>70.460704607046068</v>
      </c>
      <c r="C39" s="14">
        <v>5.8600693533817063</v>
      </c>
    </row>
    <row r="40" spans="1:3" x14ac:dyDescent="0.25">
      <c r="A40" t="s">
        <v>58</v>
      </c>
      <c r="B40" s="12">
        <v>34.241098404108683</v>
      </c>
      <c r="C40" s="14">
        <v>0.95069226408957919</v>
      </c>
    </row>
    <row r="41" spans="1:3" x14ac:dyDescent="0.25">
      <c r="A41" t="s">
        <v>59</v>
      </c>
      <c r="B41" s="12">
        <v>27.478026694739047</v>
      </c>
      <c r="C41" s="14">
        <v>7.7360478236754151</v>
      </c>
    </row>
    <row r="42" spans="1:3" x14ac:dyDescent="0.25">
      <c r="A42" t="s">
        <v>60</v>
      </c>
      <c r="B42" s="12">
        <v>42.019248523887256</v>
      </c>
      <c r="C42" s="14">
        <v>5.4638148968917202</v>
      </c>
    </row>
    <row r="43" spans="1:3" x14ac:dyDescent="0.25">
      <c r="A43" t="s">
        <v>61</v>
      </c>
      <c r="B43" s="12">
        <v>15.460414492614506</v>
      </c>
      <c r="C43" s="14">
        <v>6.726048932848733</v>
      </c>
    </row>
    <row r="44" spans="1:3" x14ac:dyDescent="0.25">
      <c r="A44" t="s">
        <v>62</v>
      </c>
      <c r="B44" s="12">
        <v>81.293283072320847</v>
      </c>
      <c r="C44" s="14">
        <v>1.8277448017229252</v>
      </c>
    </row>
    <row r="45" spans="1:3" x14ac:dyDescent="0.25">
      <c r="A45" t="s">
        <v>63</v>
      </c>
      <c r="B45" s="12">
        <v>78.36588108195356</v>
      </c>
      <c r="C45" s="14">
        <v>0.71877424573412652</v>
      </c>
    </row>
    <row r="46" spans="1:3" x14ac:dyDescent="0.25">
      <c r="A46" t="s">
        <v>64</v>
      </c>
      <c r="B46" s="12">
        <v>203.58662755618116</v>
      </c>
      <c r="C46" s="14">
        <v>2.7782263539434666</v>
      </c>
    </row>
    <row r="47" spans="1:3" x14ac:dyDescent="0.25">
      <c r="A47" t="s">
        <v>65</v>
      </c>
      <c r="B47" s="12">
        <v>3.678503590745005</v>
      </c>
      <c r="C47" s="14">
        <v>2.8143826864492832E-2</v>
      </c>
    </row>
    <row r="48" spans="1:3" x14ac:dyDescent="0.25">
      <c r="A48" t="s">
        <v>66</v>
      </c>
      <c r="B48" s="12">
        <v>46.022932693040119</v>
      </c>
      <c r="C48" s="14">
        <v>0.43024345038972345</v>
      </c>
    </row>
    <row r="49" spans="1:3" x14ac:dyDescent="0.25">
      <c r="A49" t="s">
        <v>67</v>
      </c>
      <c r="B49" s="12">
        <v>16.181123530257171</v>
      </c>
      <c r="C49" s="14">
        <v>23.219109775572633</v>
      </c>
    </row>
    <row r="50" spans="1:3" x14ac:dyDescent="0.25">
      <c r="A50" t="s">
        <v>68</v>
      </c>
      <c r="B50" s="12">
        <v>55.524248372174441</v>
      </c>
      <c r="C50" s="14">
        <v>0.13768469468882191</v>
      </c>
    </row>
    <row r="51" spans="1:3" x14ac:dyDescent="0.25">
      <c r="A51" t="s">
        <v>69</v>
      </c>
      <c r="B51" s="12">
        <v>168.07889116612213</v>
      </c>
      <c r="C51" s="14">
        <v>2.1538876822951529</v>
      </c>
    </row>
    <row r="52" spans="1:3" x14ac:dyDescent="0.25">
      <c r="A52" t="s">
        <v>70</v>
      </c>
      <c r="B52" s="12">
        <v>89.328861608831915</v>
      </c>
      <c r="C52" s="14">
        <v>1.9900940575545583</v>
      </c>
    </row>
    <row r="53" spans="1:3" x14ac:dyDescent="0.25">
      <c r="A53" t="s">
        <v>71</v>
      </c>
      <c r="B53" s="12">
        <v>57.917766157451361</v>
      </c>
      <c r="C53" s="14">
        <v>1.3575891456096276</v>
      </c>
    </row>
    <row r="54" spans="1:3" x14ac:dyDescent="0.25">
      <c r="A54" t="s">
        <v>72</v>
      </c>
      <c r="B54" s="12">
        <v>60.599245320738682</v>
      </c>
      <c r="C54" s="14">
        <v>0.77592023390059217</v>
      </c>
    </row>
    <row r="55" spans="1:3" x14ac:dyDescent="0.25">
      <c r="A55" t="s">
        <v>73</v>
      </c>
      <c r="B55" s="12">
        <v>29.453875680362046</v>
      </c>
      <c r="C55" s="14">
        <v>2.5571660005444099</v>
      </c>
    </row>
    <row r="56" spans="1:3" x14ac:dyDescent="0.25">
      <c r="A56" t="s">
        <v>74</v>
      </c>
      <c r="B56" s="12">
        <v>3.778467853748757</v>
      </c>
      <c r="C56" s="14">
        <v>9.5460071996132226E-2</v>
      </c>
    </row>
    <row r="57" spans="1:3" x14ac:dyDescent="0.25">
      <c r="A57" t="s">
        <v>75</v>
      </c>
      <c r="B57" s="12">
        <v>14.430779469110911</v>
      </c>
      <c r="C57" s="14">
        <v>0.21681514009923811</v>
      </c>
    </row>
    <row r="58" spans="1:3" x14ac:dyDescent="0.25">
      <c r="A58" t="s">
        <v>76</v>
      </c>
      <c r="B58" s="12">
        <v>100.57243589640986</v>
      </c>
      <c r="C58" s="14">
        <v>1.9687654560092969</v>
      </c>
    </row>
    <row r="59" spans="1:3" x14ac:dyDescent="0.25">
      <c r="A59" t="s">
        <v>77</v>
      </c>
      <c r="B59" s="12">
        <v>37.896708853840302</v>
      </c>
      <c r="C59" s="14">
        <v>0.19636905413170119</v>
      </c>
    </row>
    <row r="60" spans="1:3" x14ac:dyDescent="0.25">
      <c r="A60" t="s">
        <v>78</v>
      </c>
      <c r="B60" s="12">
        <v>38.763852951227847</v>
      </c>
      <c r="C60" s="14">
        <v>6.7556835749971533</v>
      </c>
    </row>
    <row r="61" spans="1:3" x14ac:dyDescent="0.25">
      <c r="A61" t="s">
        <v>79</v>
      </c>
      <c r="B61" s="12">
        <v>8.3101632904062068</v>
      </c>
      <c r="C61" s="14">
        <v>1.136998370781138</v>
      </c>
    </row>
    <row r="62" spans="1:3" x14ac:dyDescent="0.25">
      <c r="A62" t="s">
        <v>80</v>
      </c>
      <c r="B62" s="12">
        <v>16.528530603501043</v>
      </c>
      <c r="C62" s="14">
        <v>1.7737462242166506</v>
      </c>
    </row>
    <row r="63" spans="1:3" x14ac:dyDescent="0.25">
      <c r="A63" t="s">
        <v>81</v>
      </c>
      <c r="B63" s="12">
        <v>128.58600072967155</v>
      </c>
      <c r="C63" s="14">
        <v>10.927204092117311</v>
      </c>
    </row>
    <row r="64" spans="1:3" x14ac:dyDescent="0.25">
      <c r="A64" t="s">
        <v>82</v>
      </c>
      <c r="B64" s="12">
        <v>7.8842375884821072</v>
      </c>
      <c r="C64" s="14">
        <v>0.47630933817117621</v>
      </c>
    </row>
    <row r="65" spans="1:3" x14ac:dyDescent="0.25">
      <c r="A65" t="s">
        <v>83</v>
      </c>
      <c r="B65" s="12">
        <v>199.44799584469197</v>
      </c>
      <c r="C65" s="14">
        <v>9.3726412799072971</v>
      </c>
    </row>
    <row r="66" spans="1:3" x14ac:dyDescent="0.25">
      <c r="A66" t="s">
        <v>84</v>
      </c>
      <c r="B66" s="12">
        <v>27.495402274558469</v>
      </c>
      <c r="C66" s="14">
        <v>2.5765767982334808</v>
      </c>
    </row>
    <row r="67" spans="1:3" x14ac:dyDescent="0.25">
      <c r="A67" t="s">
        <v>85</v>
      </c>
      <c r="B67" s="12">
        <v>105.33485703620939</v>
      </c>
      <c r="C67" s="14">
        <v>1.1664598262399024</v>
      </c>
    </row>
    <row r="68" spans="1:3" x14ac:dyDescent="0.25">
      <c r="A68" t="s">
        <v>86</v>
      </c>
      <c r="B68" s="12">
        <v>102.57905698490586</v>
      </c>
      <c r="C68" s="14">
        <v>1.8656845953804935</v>
      </c>
    </row>
    <row r="69" spans="1:3" x14ac:dyDescent="0.25">
      <c r="A69" t="s">
        <v>169</v>
      </c>
      <c r="B69" s="12">
        <v>39.10818713450292</v>
      </c>
      <c r="C69" s="14">
        <v>6.0142543859649127</v>
      </c>
    </row>
    <row r="70" spans="1:3" x14ac:dyDescent="0.25">
      <c r="A70" t="s">
        <v>87</v>
      </c>
      <c r="B70" s="12">
        <v>20.189264554585378</v>
      </c>
      <c r="C70" s="14">
        <v>0.22541411881333187</v>
      </c>
    </row>
    <row r="71" spans="1:3" x14ac:dyDescent="0.25">
      <c r="A71" t="s">
        <v>170</v>
      </c>
      <c r="B71" s="12">
        <v>57.533030205606337</v>
      </c>
      <c r="C71" s="14">
        <v>1.7073133391509363</v>
      </c>
    </row>
    <row r="72" spans="1:3" x14ac:dyDescent="0.25">
      <c r="A72" t="s">
        <v>171</v>
      </c>
      <c r="B72" s="12">
        <v>12.264251968963555</v>
      </c>
      <c r="C72" s="14">
        <v>0.27167646766691422</v>
      </c>
    </row>
    <row r="73" spans="1:3" x14ac:dyDescent="0.25">
      <c r="A73" t="s">
        <v>172</v>
      </c>
      <c r="B73" s="12">
        <v>2.6440051451149897</v>
      </c>
      <c r="C73" s="14">
        <v>0.74448723651999871</v>
      </c>
    </row>
    <row r="74" spans="1:3" x14ac:dyDescent="0.25">
      <c r="A74" t="s">
        <v>173</v>
      </c>
      <c r="B74" s="12">
        <v>8.2179651750593905</v>
      </c>
      <c r="C74" s="14">
        <v>0.6216424687834875</v>
      </c>
    </row>
    <row r="75" spans="1:3" x14ac:dyDescent="0.25">
      <c r="A75" t="s">
        <v>174</v>
      </c>
      <c r="B75" s="12">
        <v>16.308204952676888</v>
      </c>
      <c r="C75" s="14">
        <v>0.6379103351823121</v>
      </c>
    </row>
    <row r="76" spans="1:3" x14ac:dyDescent="0.25">
      <c r="A76" t="s">
        <v>175</v>
      </c>
      <c r="B76" s="12">
        <v>0.59395328696847893</v>
      </c>
      <c r="C76" s="14">
        <v>0.23362162620760171</v>
      </c>
    </row>
    <row r="77" spans="1:3" x14ac:dyDescent="0.25">
      <c r="A77" t="s">
        <v>176</v>
      </c>
      <c r="B77" s="12">
        <v>1307.1015760617486</v>
      </c>
      <c r="C77" s="14">
        <v>1.9537058543881318</v>
      </c>
    </row>
    <row r="78" spans="1:3" x14ac:dyDescent="0.25">
      <c r="A78" t="s">
        <v>177</v>
      </c>
      <c r="B78" s="12">
        <v>12.883146166129881</v>
      </c>
      <c r="C78" s="14">
        <v>0.51324084002546377</v>
      </c>
    </row>
    <row r="79" spans="1:3" x14ac:dyDescent="0.25">
      <c r="A79" t="s">
        <v>178</v>
      </c>
      <c r="B79" s="12">
        <v>1.0235404480199599</v>
      </c>
      <c r="C79" s="14">
        <v>1.3103675217453229E-2</v>
      </c>
    </row>
    <row r="80" spans="1:3" x14ac:dyDescent="0.25">
      <c r="A80" t="s">
        <v>179</v>
      </c>
      <c r="B80" s="12">
        <v>38.662405263641098</v>
      </c>
      <c r="C80" s="14">
        <v>5.9246445382848991</v>
      </c>
    </row>
    <row r="81" spans="1:3" x14ac:dyDescent="0.25">
      <c r="A81" t="s">
        <v>180</v>
      </c>
      <c r="B81" s="12">
        <v>6.5520728213912589</v>
      </c>
      <c r="C81" s="14">
        <v>0.15012516367459583</v>
      </c>
    </row>
    <row r="82" spans="1:3" x14ac:dyDescent="0.25">
      <c r="A82" t="s">
        <v>181</v>
      </c>
      <c r="B82" s="12">
        <v>22.636622571117293</v>
      </c>
      <c r="C82" s="14">
        <v>0.26373741472519097</v>
      </c>
    </row>
    <row r="83" spans="1:3" x14ac:dyDescent="0.25">
      <c r="A83" t="s">
        <v>182</v>
      </c>
      <c r="B83" s="12">
        <v>17.424990022537632</v>
      </c>
      <c r="C83" s="14">
        <v>1.6247458036454032</v>
      </c>
    </row>
    <row r="84" spans="1:3" x14ac:dyDescent="0.25">
      <c r="A84" t="s">
        <v>183</v>
      </c>
      <c r="B84" s="12">
        <v>70.422163553578244</v>
      </c>
      <c r="C84" s="14">
        <v>1.0307693728568244</v>
      </c>
    </row>
    <row r="85" spans="1:3" x14ac:dyDescent="0.25">
      <c r="A85" t="s">
        <v>184</v>
      </c>
      <c r="B85" s="12">
        <v>12.99900974912048</v>
      </c>
      <c r="C85" s="14">
        <v>0.25382276931177356</v>
      </c>
    </row>
    <row r="86" spans="1:3" x14ac:dyDescent="0.25">
      <c r="A86" t="s">
        <v>185</v>
      </c>
      <c r="B86" s="12">
        <v>41.474473358931853</v>
      </c>
      <c r="C86" s="14">
        <v>0.19341461133732643</v>
      </c>
    </row>
    <row r="87" spans="1:3" x14ac:dyDescent="0.25">
      <c r="A87" t="s">
        <v>186</v>
      </c>
      <c r="B87" s="12">
        <v>9.747673282145108</v>
      </c>
      <c r="C87" s="14">
        <v>0.90058149615570759</v>
      </c>
    </row>
    <row r="88" spans="1:3" x14ac:dyDescent="0.25">
      <c r="A88" t="s">
        <v>187</v>
      </c>
      <c r="B88" s="12">
        <v>12.833748468396658</v>
      </c>
      <c r="C88" s="14">
        <v>0.50089430764002207</v>
      </c>
    </row>
    <row r="89" spans="1:3" x14ac:dyDescent="0.25">
      <c r="A89" t="s">
        <v>188</v>
      </c>
      <c r="B89" s="12">
        <v>3.994438231382202</v>
      </c>
      <c r="C89" s="14">
        <v>2.0596062184303064E-2</v>
      </c>
    </row>
    <row r="90" spans="1:3" x14ac:dyDescent="0.25">
      <c r="A90" t="s">
        <v>189</v>
      </c>
      <c r="B90" s="12">
        <v>0.82222758753130676</v>
      </c>
      <c r="C90" s="14">
        <v>0.12300524709468348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workbookViewId="0">
      <selection activeCell="A2" sqref="A2"/>
    </sheetView>
  </sheetViews>
  <sheetFormatPr defaultRowHeight="15" x14ac:dyDescent="0.25"/>
  <cols>
    <col min="1" max="1" width="13" customWidth="1"/>
  </cols>
  <sheetData>
    <row r="1" spans="1:2" ht="45" x14ac:dyDescent="0.25">
      <c r="B1" s="8" t="s">
        <v>97</v>
      </c>
    </row>
    <row r="2" spans="1:2" x14ac:dyDescent="0.25">
      <c r="A2" t="s">
        <v>22</v>
      </c>
      <c r="B2" s="15">
        <v>7.6923076923076927E-2</v>
      </c>
    </row>
    <row r="3" spans="1:2" x14ac:dyDescent="0.25">
      <c r="A3" t="s">
        <v>23</v>
      </c>
      <c r="B3" s="15">
        <v>0.245</v>
      </c>
    </row>
    <row r="4" spans="1:2" x14ac:dyDescent="0.25">
      <c r="A4" t="s">
        <v>24</v>
      </c>
      <c r="B4" s="15">
        <v>0.154</v>
      </c>
    </row>
    <row r="5" spans="1:2" x14ac:dyDescent="0.25">
      <c r="A5" t="s">
        <v>25</v>
      </c>
      <c r="B5" s="15">
        <v>0.112</v>
      </c>
    </row>
    <row r="6" spans="1:2" x14ac:dyDescent="0.25">
      <c r="A6" t="s">
        <v>26</v>
      </c>
      <c r="B6" s="15">
        <v>0.18856388522198292</v>
      </c>
    </row>
    <row r="7" spans="1:2" x14ac:dyDescent="0.25">
      <c r="A7" t="s">
        <v>27</v>
      </c>
      <c r="B7" s="15">
        <v>0.26300000000000001</v>
      </c>
    </row>
    <row r="8" spans="1:2" x14ac:dyDescent="0.25">
      <c r="A8" t="s">
        <v>28</v>
      </c>
      <c r="B8" s="15">
        <v>0.14400000000000002</v>
      </c>
    </row>
    <row r="9" spans="1:2" x14ac:dyDescent="0.25">
      <c r="A9" t="s">
        <v>29</v>
      </c>
      <c r="B9" s="15">
        <v>0.10981908513560999</v>
      </c>
    </row>
    <row r="10" spans="1:2" x14ac:dyDescent="0.25">
      <c r="A10" t="s">
        <v>30</v>
      </c>
      <c r="B10" s="15">
        <v>0.16700000000000001</v>
      </c>
    </row>
    <row r="11" spans="1:2" x14ac:dyDescent="0.25">
      <c r="A11" t="s">
        <v>31</v>
      </c>
      <c r="B11" s="15">
        <v>0.14499999999999999</v>
      </c>
    </row>
    <row r="12" spans="1:2" x14ac:dyDescent="0.25">
      <c r="A12" t="s">
        <v>32</v>
      </c>
      <c r="B12" s="15">
        <v>0.22199999999999998</v>
      </c>
    </row>
    <row r="13" spans="1:2" x14ac:dyDescent="0.25">
      <c r="A13" t="s">
        <v>33</v>
      </c>
      <c r="B13" s="15">
        <v>0.14800000000000002</v>
      </c>
    </row>
    <row r="14" spans="1:2" x14ac:dyDescent="0.25">
      <c r="A14" t="s">
        <v>34</v>
      </c>
      <c r="B14" s="15">
        <v>0.13222884039653329</v>
      </c>
    </row>
    <row r="15" spans="1:2" x14ac:dyDescent="0.25">
      <c r="A15" s="13" t="s">
        <v>35</v>
      </c>
      <c r="B15" s="15">
        <v>0.11499999999999999</v>
      </c>
    </row>
    <row r="16" spans="1:2" x14ac:dyDescent="0.25">
      <c r="A16" t="s">
        <v>36</v>
      </c>
      <c r="B16" s="15">
        <v>0.18586970065516156</v>
      </c>
    </row>
    <row r="17" spans="1:2" x14ac:dyDescent="0.25">
      <c r="A17" t="s">
        <v>167</v>
      </c>
      <c r="B17" s="15">
        <v>0.17</v>
      </c>
    </row>
    <row r="18" spans="1:2" x14ac:dyDescent="0.25">
      <c r="A18" t="s">
        <v>37</v>
      </c>
      <c r="B18" s="15">
        <v>0.23810091395319966</v>
      </c>
    </row>
    <row r="19" spans="1:2" x14ac:dyDescent="0.25">
      <c r="A19" t="s">
        <v>38</v>
      </c>
      <c r="B19" s="15">
        <v>0.14993153811045185</v>
      </c>
    </row>
    <row r="20" spans="1:2" x14ac:dyDescent="0.25">
      <c r="A20" t="s">
        <v>168</v>
      </c>
      <c r="B20" s="15">
        <v>0.17321821987055674</v>
      </c>
    </row>
    <row r="21" spans="1:2" x14ac:dyDescent="0.25">
      <c r="A21" t="s">
        <v>39</v>
      </c>
      <c r="B21" s="15">
        <v>0.18239616678000739</v>
      </c>
    </row>
    <row r="22" spans="1:2" x14ac:dyDescent="0.25">
      <c r="A22" t="s">
        <v>40</v>
      </c>
      <c r="B22" s="15">
        <v>0.16598077456368854</v>
      </c>
    </row>
    <row r="23" spans="1:2" x14ac:dyDescent="0.25">
      <c r="A23" t="s">
        <v>41</v>
      </c>
      <c r="B23" s="15">
        <v>0.115</v>
      </c>
    </row>
    <row r="24" spans="1:2" x14ac:dyDescent="0.25">
      <c r="A24" s="13" t="s">
        <v>42</v>
      </c>
      <c r="B24" s="15">
        <v>0.111</v>
      </c>
    </row>
    <row r="25" spans="1:2" x14ac:dyDescent="0.25">
      <c r="A25" t="s">
        <v>43</v>
      </c>
      <c r="B25" s="15">
        <v>0.15992150556783541</v>
      </c>
    </row>
    <row r="26" spans="1:2" x14ac:dyDescent="0.25">
      <c r="A26" t="s">
        <v>44</v>
      </c>
      <c r="B26" s="15">
        <v>0.17005066683536746</v>
      </c>
    </row>
    <row r="27" spans="1:2" x14ac:dyDescent="0.25">
      <c r="A27" t="s">
        <v>45</v>
      </c>
      <c r="B27" s="15">
        <v>0.13100000000000001</v>
      </c>
    </row>
    <row r="28" spans="1:2" x14ac:dyDescent="0.25">
      <c r="A28" t="s">
        <v>46</v>
      </c>
      <c r="B28" s="15">
        <v>0.35700000000000004</v>
      </c>
    </row>
    <row r="29" spans="1:2" x14ac:dyDescent="0.25">
      <c r="A29" t="s">
        <v>47</v>
      </c>
      <c r="B29" s="15">
        <v>0.125</v>
      </c>
    </row>
    <row r="30" spans="1:2" x14ac:dyDescent="0.25">
      <c r="A30" t="s">
        <v>48</v>
      </c>
      <c r="B30" s="15">
        <v>0.22001444153880939</v>
      </c>
    </row>
    <row r="31" spans="1:2" x14ac:dyDescent="0.25">
      <c r="A31" t="s">
        <v>49</v>
      </c>
      <c r="B31" s="15">
        <v>0.13159052533524324</v>
      </c>
    </row>
    <row r="32" spans="1:2" x14ac:dyDescent="0.25">
      <c r="A32" t="s">
        <v>50</v>
      </c>
      <c r="B32" s="15">
        <v>0.22600000000000001</v>
      </c>
    </row>
    <row r="33" spans="1:2" x14ac:dyDescent="0.25">
      <c r="A33" t="s">
        <v>51</v>
      </c>
      <c r="B33" s="15">
        <v>0.23204323570432356</v>
      </c>
    </row>
    <row r="34" spans="1:2" x14ac:dyDescent="0.25">
      <c r="A34" s="13" t="s">
        <v>52</v>
      </c>
      <c r="B34" s="15">
        <v>0.121</v>
      </c>
    </row>
    <row r="35" spans="1:2" x14ac:dyDescent="0.25">
      <c r="A35" t="s">
        <v>53</v>
      </c>
      <c r="B35" s="15">
        <v>0.247</v>
      </c>
    </row>
    <row r="36" spans="1:2" x14ac:dyDescent="0.25">
      <c r="A36" t="s">
        <v>54</v>
      </c>
      <c r="B36" s="15">
        <v>0.20179338114920703</v>
      </c>
    </row>
    <row r="37" spans="1:2" x14ac:dyDescent="0.25">
      <c r="A37" t="s">
        <v>55</v>
      </c>
      <c r="B37" s="15">
        <v>0.188</v>
      </c>
    </row>
    <row r="38" spans="1:2" x14ac:dyDescent="0.25">
      <c r="A38" t="s">
        <v>56</v>
      </c>
      <c r="B38" s="15">
        <v>0.16999999999999998</v>
      </c>
    </row>
    <row r="39" spans="1:2" x14ac:dyDescent="0.25">
      <c r="A39" t="s">
        <v>57</v>
      </c>
      <c r="B39" s="15">
        <v>0.23155245095355123</v>
      </c>
    </row>
    <row r="40" spans="1:2" x14ac:dyDescent="0.25">
      <c r="A40" t="s">
        <v>58</v>
      </c>
      <c r="B40" s="15">
        <v>0.18</v>
      </c>
    </row>
    <row r="41" spans="1:2" x14ac:dyDescent="0.25">
      <c r="A41" t="s">
        <v>59</v>
      </c>
      <c r="B41" s="15">
        <v>0.246</v>
      </c>
    </row>
    <row r="42" spans="1:2" x14ac:dyDescent="0.25">
      <c r="A42" t="s">
        <v>60</v>
      </c>
      <c r="B42" s="15">
        <v>0.17815095238095238</v>
      </c>
    </row>
    <row r="43" spans="1:2" x14ac:dyDescent="0.25">
      <c r="A43" t="s">
        <v>61</v>
      </c>
      <c r="B43" s="15">
        <v>0.12626401993105124</v>
      </c>
    </row>
    <row r="44" spans="1:2" x14ac:dyDescent="0.25">
      <c r="A44" t="s">
        <v>62</v>
      </c>
      <c r="B44" s="15">
        <v>0.1654803317363574</v>
      </c>
    </row>
    <row r="45" spans="1:2" x14ac:dyDescent="0.25">
      <c r="A45" t="s">
        <v>63</v>
      </c>
      <c r="B45" s="15">
        <v>0.21099999999999999</v>
      </c>
    </row>
    <row r="46" spans="1:2" x14ac:dyDescent="0.25">
      <c r="A46" t="s">
        <v>64</v>
      </c>
      <c r="B46" s="15">
        <v>0.437</v>
      </c>
    </row>
    <row r="47" spans="1:2" x14ac:dyDescent="0.25">
      <c r="A47" t="s">
        <v>65</v>
      </c>
      <c r="B47" s="15">
        <v>0.19500000000000001</v>
      </c>
    </row>
    <row r="48" spans="1:2" x14ac:dyDescent="0.25">
      <c r="A48" t="s">
        <v>66</v>
      </c>
      <c r="B48" s="15">
        <v>0.28700000000000003</v>
      </c>
    </row>
    <row r="49" spans="1:2" x14ac:dyDescent="0.25">
      <c r="A49" t="s">
        <v>67</v>
      </c>
      <c r="B49" s="15">
        <v>0.20100000000000001</v>
      </c>
    </row>
    <row r="50" spans="1:2" x14ac:dyDescent="0.25">
      <c r="A50" t="s">
        <v>68</v>
      </c>
      <c r="B50" s="15">
        <v>0.19371719957603528</v>
      </c>
    </row>
    <row r="51" spans="1:2" x14ac:dyDescent="0.25">
      <c r="A51" t="s">
        <v>69</v>
      </c>
      <c r="B51" s="15">
        <v>0.19550000000000001</v>
      </c>
    </row>
    <row r="52" spans="1:2" x14ac:dyDescent="0.25">
      <c r="A52" t="s">
        <v>70</v>
      </c>
      <c r="B52" s="15">
        <v>0.30499999999999999</v>
      </c>
    </row>
    <row r="53" spans="1:2" x14ac:dyDescent="0.25">
      <c r="A53" t="s">
        <v>71</v>
      </c>
      <c r="B53" s="15">
        <v>0.2114620598601275</v>
      </c>
    </row>
    <row r="54" spans="1:2" x14ac:dyDescent="0.25">
      <c r="A54" t="s">
        <v>72</v>
      </c>
      <c r="B54" s="15">
        <v>0.33099999999999996</v>
      </c>
    </row>
    <row r="55" spans="1:2" x14ac:dyDescent="0.25">
      <c r="A55" t="s">
        <v>73</v>
      </c>
      <c r="B55" s="15">
        <v>0.42474581125590721</v>
      </c>
    </row>
    <row r="56" spans="1:2" x14ac:dyDescent="0.25">
      <c r="A56" t="s">
        <v>74</v>
      </c>
      <c r="B56" s="15">
        <v>0.29900000000000004</v>
      </c>
    </row>
    <row r="57" spans="1:2" x14ac:dyDescent="0.25">
      <c r="A57" t="s">
        <v>75</v>
      </c>
      <c r="B57" s="15">
        <v>0.3562678702523277</v>
      </c>
    </row>
    <row r="58" spans="1:2" x14ac:dyDescent="0.25">
      <c r="A58" t="s">
        <v>76</v>
      </c>
      <c r="B58" s="15">
        <v>0.251</v>
      </c>
    </row>
    <row r="59" spans="1:2" x14ac:dyDescent="0.25">
      <c r="A59" t="s">
        <v>77</v>
      </c>
      <c r="B59" s="15">
        <v>0.21543770955831881</v>
      </c>
    </row>
    <row r="60" spans="1:2" x14ac:dyDescent="0.25">
      <c r="A60" t="s">
        <v>78</v>
      </c>
      <c r="B60" s="15">
        <v>0.13863122932427083</v>
      </c>
    </row>
    <row r="61" spans="1:2" x14ac:dyDescent="0.25">
      <c r="A61" t="s">
        <v>79</v>
      </c>
      <c r="B61" s="15">
        <v>0.14450623820646763</v>
      </c>
    </row>
    <row r="62" spans="1:2" x14ac:dyDescent="0.25">
      <c r="A62" t="s">
        <v>80</v>
      </c>
      <c r="B62" s="15">
        <v>0.11469881617564721</v>
      </c>
    </row>
    <row r="63" spans="1:2" x14ac:dyDescent="0.25">
      <c r="A63" t="s">
        <v>81</v>
      </c>
      <c r="B63" s="15">
        <v>0.25738994852353891</v>
      </c>
    </row>
    <row r="64" spans="1:2" x14ac:dyDescent="0.25">
      <c r="A64" t="s">
        <v>82</v>
      </c>
      <c r="B64" s="15">
        <v>0.158</v>
      </c>
    </row>
    <row r="65" spans="1:2" x14ac:dyDescent="0.25">
      <c r="A65" t="s">
        <v>83</v>
      </c>
      <c r="B65" s="15">
        <v>0.64500000000000002</v>
      </c>
    </row>
    <row r="66" spans="1:2" x14ac:dyDescent="0.25">
      <c r="A66" t="s">
        <v>84</v>
      </c>
      <c r="B66" s="15">
        <v>0.20346605179729232</v>
      </c>
    </row>
    <row r="67" spans="1:2" x14ac:dyDescent="0.25">
      <c r="A67" t="s">
        <v>85</v>
      </c>
      <c r="B67" s="15">
        <v>0.30509052637581507</v>
      </c>
    </row>
    <row r="68" spans="1:2" x14ac:dyDescent="0.25">
      <c r="A68" t="s">
        <v>86</v>
      </c>
      <c r="B68" s="15">
        <v>0.24098806885650143</v>
      </c>
    </row>
    <row r="69" spans="1:2" x14ac:dyDescent="0.25">
      <c r="A69" t="s">
        <v>169</v>
      </c>
      <c r="B69" s="15">
        <v>0.26100000000000001</v>
      </c>
    </row>
    <row r="70" spans="1:2" x14ac:dyDescent="0.25">
      <c r="A70" t="s">
        <v>87</v>
      </c>
      <c r="B70" s="15">
        <v>0.22580518257700427</v>
      </c>
    </row>
    <row r="71" spans="1:2" x14ac:dyDescent="0.25">
      <c r="A71" t="s">
        <v>170</v>
      </c>
      <c r="B71" s="15">
        <v>0.31245011180616489</v>
      </c>
    </row>
    <row r="72" spans="1:2" x14ac:dyDescent="0.25">
      <c r="A72" t="s">
        <v>171</v>
      </c>
      <c r="B72" s="15">
        <v>0.40220963786038011</v>
      </c>
    </row>
    <row r="73" spans="1:2" x14ac:dyDescent="0.25">
      <c r="A73" t="s">
        <v>172</v>
      </c>
      <c r="B73" s="15">
        <v>0.406168129913971</v>
      </c>
    </row>
    <row r="74" spans="1:2" x14ac:dyDescent="0.25">
      <c r="A74" t="s">
        <v>173</v>
      </c>
      <c r="B74" s="15">
        <v>0.22300000000000003</v>
      </c>
    </row>
    <row r="75" spans="1:2" x14ac:dyDescent="0.25">
      <c r="A75" t="s">
        <v>174</v>
      </c>
      <c r="B75" s="15">
        <v>0.14697717826292117</v>
      </c>
    </row>
    <row r="76" spans="1:2" x14ac:dyDescent="0.25">
      <c r="A76" t="s">
        <v>175</v>
      </c>
      <c r="B76" s="15">
        <v>0.22800000000000001</v>
      </c>
    </row>
    <row r="77" spans="1:2" x14ac:dyDescent="0.25">
      <c r="A77" t="s">
        <v>176</v>
      </c>
      <c r="B77" s="15">
        <v>0.28126411159652048</v>
      </c>
    </row>
    <row r="78" spans="1:2" x14ac:dyDescent="0.25">
      <c r="A78" t="s">
        <v>177</v>
      </c>
      <c r="B78" s="15">
        <v>0.21509910070453414</v>
      </c>
    </row>
    <row r="79" spans="1:2" x14ac:dyDescent="0.25">
      <c r="A79" t="s">
        <v>178</v>
      </c>
      <c r="B79" s="15">
        <v>0.19854967519918257</v>
      </c>
    </row>
    <row r="80" spans="1:2" x14ac:dyDescent="0.25">
      <c r="A80" t="s">
        <v>179</v>
      </c>
      <c r="B80" s="15">
        <v>0.66800000000000004</v>
      </c>
    </row>
    <row r="81" spans="1:3" x14ac:dyDescent="0.25">
      <c r="A81" t="s">
        <v>180</v>
      </c>
      <c r="B81" s="15">
        <v>0.16800000000000001</v>
      </c>
    </row>
    <row r="82" spans="1:3" x14ac:dyDescent="0.25">
      <c r="A82" t="s">
        <v>181</v>
      </c>
      <c r="B82" s="15">
        <v>0.29396489261984848</v>
      </c>
    </row>
    <row r="83" spans="1:3" x14ac:dyDescent="0.25">
      <c r="A83" t="s">
        <v>182</v>
      </c>
      <c r="B83" s="15">
        <v>0.26377667742143934</v>
      </c>
    </row>
    <row r="84" spans="1:3" x14ac:dyDescent="0.25">
      <c r="A84" t="s">
        <v>183</v>
      </c>
      <c r="B84" s="15">
        <v>0.37320752740982566</v>
      </c>
    </row>
    <row r="85" spans="1:3" x14ac:dyDescent="0.25">
      <c r="A85" t="s">
        <v>184</v>
      </c>
      <c r="B85" s="15">
        <v>0.24317532269094883</v>
      </c>
    </row>
    <row r="86" spans="1:3" x14ac:dyDescent="0.25">
      <c r="A86" t="s">
        <v>185</v>
      </c>
      <c r="B86" s="15">
        <v>0.43300000000000005</v>
      </c>
    </row>
    <row r="87" spans="1:3" x14ac:dyDescent="0.25">
      <c r="A87" t="s">
        <v>186</v>
      </c>
      <c r="B87" s="15">
        <v>0.184</v>
      </c>
    </row>
    <row r="88" spans="1:3" x14ac:dyDescent="0.25">
      <c r="A88" t="s">
        <v>187</v>
      </c>
      <c r="B88" s="15">
        <v>0.34623483525526644</v>
      </c>
    </row>
    <row r="89" spans="1:3" x14ac:dyDescent="0.25">
      <c r="A89" t="s">
        <v>188</v>
      </c>
      <c r="B89" s="15">
        <v>0.26023076312212812</v>
      </c>
    </row>
    <row r="90" spans="1:3" x14ac:dyDescent="0.25">
      <c r="A90" t="s">
        <v>189</v>
      </c>
      <c r="B90" s="15">
        <v>0.21350000000000002</v>
      </c>
    </row>
    <row r="92" spans="1:3" x14ac:dyDescent="0.25">
      <c r="A92" t="s">
        <v>98</v>
      </c>
      <c r="B92" s="16">
        <f>MEDIAN(B2:B15)</f>
        <v>0.14650000000000002</v>
      </c>
      <c r="C92" s="17"/>
    </row>
    <row r="93" spans="1:3" x14ac:dyDescent="0.25">
      <c r="A93" t="s">
        <v>99</v>
      </c>
      <c r="B93" s="16">
        <f>MEDIAN(B16:B34)</f>
        <v>0.17</v>
      </c>
      <c r="C93" s="17"/>
    </row>
    <row r="94" spans="1:3" x14ac:dyDescent="0.25">
      <c r="A94" t="s">
        <v>100</v>
      </c>
      <c r="B94" s="16">
        <f>MEDIAN(B16,B18,B19,B20,B21,B22,B23,B24,B25,B26,B27,B29,B31, B33,B34)</f>
        <v>0.15992150556783541</v>
      </c>
      <c r="C94" s="17"/>
    </row>
    <row r="95" spans="1:3" x14ac:dyDescent="0.25">
      <c r="A95" t="s">
        <v>101</v>
      </c>
      <c r="B95" s="16">
        <f>MEDIAN(B17,B28,B30,B32)</f>
        <v>0.22300722076940471</v>
      </c>
      <c r="C95" s="17"/>
    </row>
    <row r="96" spans="1:3" x14ac:dyDescent="0.25">
      <c r="A96" t="s">
        <v>102</v>
      </c>
      <c r="B96" s="16">
        <f>MEDIAN(B35:B70)</f>
        <v>0.21344988470922316</v>
      </c>
      <c r="C96" s="17"/>
    </row>
    <row r="97" spans="1:3" x14ac:dyDescent="0.25">
      <c r="A97" t="s">
        <v>103</v>
      </c>
      <c r="B97" s="16">
        <f>MEDIAN(B35,B36,B37,B38,B41,B44,B45,B46,B65)</f>
        <v>0.21099999999999999</v>
      </c>
      <c r="C97" s="17"/>
    </row>
    <row r="98" spans="1:3" x14ac:dyDescent="0.25">
      <c r="A98" t="s">
        <v>104</v>
      </c>
      <c r="B98" s="16">
        <f>MEDIAN(B39,B40,B42,B43,B47,B48,B49,B50,B51,B52,B53,B54,B55,B56,B57,B58,B59,B60,B61,B62,B63,B64,B66,B67,B68,B69,B70,B71)</f>
        <v>0.22062144606766154</v>
      </c>
      <c r="C98" s="17"/>
    </row>
    <row r="99" spans="1:3" x14ac:dyDescent="0.25">
      <c r="A99" t="s">
        <v>105</v>
      </c>
      <c r="B99" s="16">
        <f>MEDIAN(B71:B90)</f>
        <v>0.26200372027178376</v>
      </c>
      <c r="C99" s="17"/>
    </row>
    <row r="100" spans="1:3" x14ac:dyDescent="0.25">
      <c r="A100" t="s">
        <v>106</v>
      </c>
      <c r="B100" s="16">
        <f>MEDIAN(B2:B34)</f>
        <v>0.15992150556783541</v>
      </c>
      <c r="C100" s="17"/>
    </row>
    <row r="101" spans="1:3" x14ac:dyDescent="0.25">
      <c r="A101" t="s">
        <v>107</v>
      </c>
      <c r="B101" s="16">
        <f>MEDIAN(B35:B90)</f>
        <v>0.22977622547677562</v>
      </c>
      <c r="C101" s="17"/>
    </row>
    <row r="102" spans="1:3" x14ac:dyDescent="0.25">
      <c r="A102" t="s">
        <v>108</v>
      </c>
      <c r="B102" s="16">
        <f>MEDIAN(B2,B3,B4,B5,B6,B7,B8,B9,B10,B11,B12,B13,B14,B15,B16,B18,B19,B20,B21,B22,B23,B24,B25,B26,B27,B29,B31,B33,B34,B35,B36,B37,B38,B41,B44,B45,B46,B65, B72)</f>
        <v>0.16700000000000001</v>
      </c>
      <c r="C102" s="17"/>
    </row>
    <row r="103" spans="1:3" x14ac:dyDescent="0.25">
      <c r="A103" t="s">
        <v>109</v>
      </c>
      <c r="B103" s="16">
        <f>MEDIAN(B2:B90)</f>
        <v>0.20346605179729232</v>
      </c>
      <c r="C103" s="17"/>
    </row>
    <row r="104" spans="1:3" x14ac:dyDescent="0.25">
      <c r="A104" s="13" t="s">
        <v>110</v>
      </c>
    </row>
    <row r="105" spans="1:3" x14ac:dyDescent="0.25">
      <c r="A105" t="s">
        <v>111</v>
      </c>
      <c r="B105" s="18">
        <f>SUM(B2:B15)</f>
        <v>2.2225348876772033</v>
      </c>
      <c r="C105" s="18">
        <f>SUM(C2:C15)</f>
        <v>0</v>
      </c>
    </row>
    <row r="106" spans="1:3" x14ac:dyDescent="0.25">
      <c r="A106" t="s">
        <v>112</v>
      </c>
      <c r="B106" s="18">
        <f>SUM(B16:B34)</f>
        <v>3.365117688914645</v>
      </c>
      <c r="C106" s="18">
        <f>SUM(C16:C34)</f>
        <v>0</v>
      </c>
    </row>
    <row r="107" spans="1:3" x14ac:dyDescent="0.25">
      <c r="A107" t="s">
        <v>100</v>
      </c>
      <c r="B107" s="18">
        <f>SUM(B16,B18,B19,B20,B21,B22,B23,B24,B25,B26,B27,B29,B31, B33,B34)</f>
        <v>2.3921032473758355</v>
      </c>
      <c r="C107" s="18">
        <f>SUM(C16,C18,C19,C20,C21,C22,C23,C24,C25,C26,C27,C29,C31, C33,C34)</f>
        <v>0</v>
      </c>
    </row>
    <row r="108" spans="1:3" x14ac:dyDescent="0.25">
      <c r="A108" t="s">
        <v>101</v>
      </c>
      <c r="B108" s="18">
        <f>SUM(B17,B28,B30,B32)</f>
        <v>0.97301444153880934</v>
      </c>
      <c r="C108" s="18">
        <f>SUM(C17,C28,C30,C32)</f>
        <v>0</v>
      </c>
    </row>
    <row r="109" spans="1:3" x14ac:dyDescent="0.25">
      <c r="A109" t="s">
        <v>113</v>
      </c>
      <c r="B109" s="18">
        <f>SUM(B35:B70)</f>
        <v>8.7429478484903704</v>
      </c>
      <c r="C109" s="18">
        <f>SUM(C35:C70)</f>
        <v>0</v>
      </c>
    </row>
    <row r="110" spans="1:3" x14ac:dyDescent="0.25">
      <c r="A110" t="s">
        <v>103</v>
      </c>
      <c r="B110" s="18">
        <f>SUM(B35,B36,B37,B38,B41,B44,B45,B46,B65)</f>
        <v>2.5112737128855644</v>
      </c>
      <c r="C110" s="18">
        <f>SUM(C35,C36,C37,C38,C41,C44,C45,C46,C65)</f>
        <v>0</v>
      </c>
    </row>
    <row r="111" spans="1:3" x14ac:dyDescent="0.25">
      <c r="A111" t="s">
        <v>104</v>
      </c>
      <c r="B111" s="18">
        <f>SUM(B39,B40,B42,B43,B47,B48,B49,B50,B51,B52,B53,B54,B55,B56,B57,B58,B59,B60,B61,B62,B63,B64,B66,B67,B68,B69,B70,B71)</f>
        <v>6.5441242474109735</v>
      </c>
      <c r="C111" s="18">
        <f>SUM(C39,C40,C42,C43,C47,C48,C49,C50,C51,C52,C53,C54,C55,C56,C57,C58,C59,C60,C61,C62,C63,C64,C66,C67,C68,C69,C70,C71)</f>
        <v>0</v>
      </c>
    </row>
    <row r="112" spans="1:3" x14ac:dyDescent="0.25">
      <c r="A112" t="s">
        <v>114</v>
      </c>
      <c r="B112" s="18">
        <f>SUM(B71:B90)</f>
        <v>5.8608079638631319</v>
      </c>
      <c r="C112" s="18">
        <f>SUM(C71:C90)</f>
        <v>0</v>
      </c>
    </row>
    <row r="113" spans="1:3" x14ac:dyDescent="0.25">
      <c r="A113" t="s">
        <v>115</v>
      </c>
      <c r="B113" s="18">
        <f>SUM(B2:B34)</f>
        <v>5.5876525765918483</v>
      </c>
      <c r="C113" s="18">
        <f>SUM(C2:C34)</f>
        <v>0</v>
      </c>
    </row>
    <row r="114" spans="1:3" x14ac:dyDescent="0.25">
      <c r="A114" t="s">
        <v>116</v>
      </c>
      <c r="B114" s="18">
        <f>SUM(B35:B90)</f>
        <v>14.603755812353498</v>
      </c>
      <c r="C114" s="18">
        <f>SUM(C35:C90)</f>
        <v>0</v>
      </c>
    </row>
    <row r="115" spans="1:3" x14ac:dyDescent="0.25">
      <c r="A115" t="s">
        <v>108</v>
      </c>
      <c r="B115" s="18">
        <f>SUM(B2,B3,B4,B5,B6,B7,B8,B9,B10,B11,B12,B13,B14,B15,B16,B18,B19,B20,B21,B22,B23,B24,B25,B26,B27,B29,B31,B33,B34,B35,B36,B37,B38,B41,B44,B45,B46,B65,B72)</f>
        <v>7.528121485798982</v>
      </c>
      <c r="C115" s="18">
        <f>SUM(C2,C3,C4,C5,C6,C7,C8,C9,C10,C11,C12,C13,C14,C15,C16,C18,C19,C20,C21,C22,C23,C24,C25,C26,C27,C29,C31,C33,C34,C35,C36,C37,C38,C41,C44,C45,C46,C65,C72)</f>
        <v>0</v>
      </c>
    </row>
    <row r="116" spans="1:3" x14ac:dyDescent="0.25">
      <c r="A116" t="s">
        <v>109</v>
      </c>
      <c r="B116" s="18">
        <f>SUM(B2:B90)</f>
        <v>20.191408388945344</v>
      </c>
      <c r="C116" s="18">
        <f>SUM(C2:C90)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B3" sqref="B3"/>
    </sheetView>
  </sheetViews>
  <sheetFormatPr defaultRowHeight="15" x14ac:dyDescent="0.25"/>
  <cols>
    <col min="1" max="1" width="13" customWidth="1"/>
  </cols>
  <sheetData>
    <row r="1" spans="1:3" x14ac:dyDescent="0.25">
      <c r="B1" s="8" t="s">
        <v>117</v>
      </c>
      <c r="C1" s="19">
        <v>1</v>
      </c>
    </row>
    <row r="2" spans="1:3" x14ac:dyDescent="0.25">
      <c r="A2" t="s">
        <v>22</v>
      </c>
      <c r="B2" s="15">
        <v>0.82250000000000001</v>
      </c>
      <c r="C2" s="15">
        <v>1</v>
      </c>
    </row>
    <row r="3" spans="1:3" x14ac:dyDescent="0.25">
      <c r="A3" t="s">
        <v>23</v>
      </c>
      <c r="B3" s="15">
        <v>0.98</v>
      </c>
      <c r="C3" s="15">
        <v>1</v>
      </c>
    </row>
    <row r="4" spans="1:3" x14ac:dyDescent="0.25">
      <c r="A4" t="s">
        <v>24</v>
      </c>
      <c r="B4" s="15">
        <v>0.82250000000000001</v>
      </c>
      <c r="C4" s="15">
        <v>1</v>
      </c>
    </row>
    <row r="5" spans="1:3" x14ac:dyDescent="0.25">
      <c r="A5" t="s">
        <v>25</v>
      </c>
      <c r="B5" s="15">
        <v>0.82250000000000001</v>
      </c>
      <c r="C5" s="15">
        <v>1</v>
      </c>
    </row>
    <row r="6" spans="1:3" x14ac:dyDescent="0.25">
      <c r="A6" t="s">
        <v>26</v>
      </c>
      <c r="B6" s="15">
        <v>0.84723060597383493</v>
      </c>
      <c r="C6" s="15">
        <v>1</v>
      </c>
    </row>
    <row r="7" spans="1:3" x14ac:dyDescent="0.25">
      <c r="A7" t="s">
        <v>27</v>
      </c>
      <c r="B7" s="15">
        <v>0.82250000000000001</v>
      </c>
      <c r="C7" s="15">
        <v>1</v>
      </c>
    </row>
    <row r="8" spans="1:3" x14ac:dyDescent="0.25">
      <c r="A8" t="s">
        <v>28</v>
      </c>
      <c r="B8" s="15">
        <v>0.85499999999999998</v>
      </c>
      <c r="C8" s="15">
        <v>1</v>
      </c>
    </row>
    <row r="9" spans="1:3" x14ac:dyDescent="0.25">
      <c r="A9" t="s">
        <v>29</v>
      </c>
      <c r="B9" s="15">
        <v>0.66749999999999998</v>
      </c>
      <c r="C9" s="15">
        <v>1</v>
      </c>
    </row>
    <row r="10" spans="1:3" x14ac:dyDescent="0.25">
      <c r="A10" t="s">
        <v>30</v>
      </c>
      <c r="B10" s="15">
        <v>0.92749999999999999</v>
      </c>
      <c r="C10" s="15">
        <v>1</v>
      </c>
    </row>
    <row r="11" spans="1:3" x14ac:dyDescent="0.25">
      <c r="A11" t="s">
        <v>31</v>
      </c>
      <c r="B11" s="15">
        <v>0.73249999999999993</v>
      </c>
      <c r="C11" s="15">
        <v>1</v>
      </c>
    </row>
    <row r="12" spans="1:3" x14ac:dyDescent="0.25">
      <c r="A12" t="s">
        <v>32</v>
      </c>
      <c r="B12" s="15">
        <v>0.82250000000000001</v>
      </c>
      <c r="C12" s="15">
        <v>1</v>
      </c>
    </row>
    <row r="13" spans="1:3" x14ac:dyDescent="0.25">
      <c r="A13" t="s">
        <v>33</v>
      </c>
      <c r="B13" s="15">
        <v>0.81499999999999995</v>
      </c>
      <c r="C13" s="15">
        <v>1</v>
      </c>
    </row>
    <row r="14" spans="1:3" x14ac:dyDescent="0.25">
      <c r="A14" t="s">
        <v>34</v>
      </c>
      <c r="B14" s="15">
        <v>0.78249999999999997</v>
      </c>
      <c r="C14" s="15">
        <v>1</v>
      </c>
    </row>
    <row r="15" spans="1:3" x14ac:dyDescent="0.25">
      <c r="A15" t="s">
        <v>35</v>
      </c>
      <c r="B15" s="15">
        <v>0.6825</v>
      </c>
      <c r="C15" s="15">
        <v>1</v>
      </c>
    </row>
    <row r="16" spans="1:3" x14ac:dyDescent="0.25">
      <c r="A16" t="s">
        <v>36</v>
      </c>
      <c r="B16" s="15">
        <v>1.08</v>
      </c>
      <c r="C16" s="15">
        <v>1</v>
      </c>
    </row>
    <row r="17" spans="1:3" x14ac:dyDescent="0.25">
      <c r="A17" t="s">
        <v>167</v>
      </c>
      <c r="B17" s="15">
        <v>0.82250000000000001</v>
      </c>
      <c r="C17" s="15">
        <v>1</v>
      </c>
    </row>
    <row r="18" spans="1:3" x14ac:dyDescent="0.25">
      <c r="A18" t="s">
        <v>37</v>
      </c>
      <c r="B18" s="15">
        <v>0.90249999999999997</v>
      </c>
      <c r="C18" s="15">
        <v>1</v>
      </c>
    </row>
    <row r="19" spans="1:3" x14ac:dyDescent="0.25">
      <c r="A19" t="s">
        <v>38</v>
      </c>
      <c r="B19" s="15">
        <v>0.82250000000000001</v>
      </c>
      <c r="C19" s="15">
        <v>1</v>
      </c>
    </row>
    <row r="20" spans="1:3" x14ac:dyDescent="0.25">
      <c r="A20" t="s">
        <v>168</v>
      </c>
      <c r="B20" s="15">
        <v>0.81</v>
      </c>
      <c r="C20" s="15">
        <v>1</v>
      </c>
    </row>
    <row r="21" spans="1:3" x14ac:dyDescent="0.25">
      <c r="A21" t="s">
        <v>39</v>
      </c>
      <c r="B21" s="15">
        <v>0.81</v>
      </c>
      <c r="C21" s="15">
        <v>1</v>
      </c>
    </row>
    <row r="22" spans="1:3" x14ac:dyDescent="0.25">
      <c r="A22" t="s">
        <v>40</v>
      </c>
      <c r="B22" s="15">
        <v>0.97499999999999998</v>
      </c>
      <c r="C22" s="15">
        <v>1</v>
      </c>
    </row>
    <row r="23" spans="1:3" x14ac:dyDescent="0.25">
      <c r="A23" t="s">
        <v>41</v>
      </c>
      <c r="B23" s="15">
        <v>0.90249999999999997</v>
      </c>
      <c r="C23" s="15">
        <v>1</v>
      </c>
    </row>
    <row r="24" spans="1:3" x14ac:dyDescent="0.25">
      <c r="A24" t="s">
        <v>42</v>
      </c>
      <c r="B24" s="15">
        <v>0.82250000000000001</v>
      </c>
      <c r="C24" s="15">
        <v>1</v>
      </c>
    </row>
    <row r="25" spans="1:3" x14ac:dyDescent="0.25">
      <c r="A25" t="s">
        <v>43</v>
      </c>
      <c r="B25" s="15">
        <v>0.82250000000000001</v>
      </c>
      <c r="C25" s="15">
        <v>1</v>
      </c>
    </row>
    <row r="26" spans="1:3" x14ac:dyDescent="0.25">
      <c r="A26" t="s">
        <v>44</v>
      </c>
      <c r="B26" s="15">
        <v>0.82250000000000001</v>
      </c>
      <c r="C26" s="15">
        <v>1</v>
      </c>
    </row>
    <row r="27" spans="1:3" x14ac:dyDescent="0.25">
      <c r="A27" t="s">
        <v>45</v>
      </c>
      <c r="B27" s="15">
        <v>0.82250000000000001</v>
      </c>
      <c r="C27" s="15">
        <v>1</v>
      </c>
    </row>
    <row r="28" spans="1:3" x14ac:dyDescent="0.25">
      <c r="A28" t="s">
        <v>46</v>
      </c>
      <c r="B28" s="15">
        <v>0.82250000000000001</v>
      </c>
      <c r="C28" s="15">
        <v>1</v>
      </c>
    </row>
    <row r="29" spans="1:3" x14ac:dyDescent="0.25">
      <c r="A29" t="s">
        <v>47</v>
      </c>
      <c r="B29" s="15">
        <v>0.6725000000000001</v>
      </c>
      <c r="C29" s="15">
        <v>1</v>
      </c>
    </row>
    <row r="30" spans="1:3" x14ac:dyDescent="0.25">
      <c r="A30" t="s">
        <v>48</v>
      </c>
      <c r="B30" s="15">
        <v>1.0075000000000001</v>
      </c>
      <c r="C30" s="15">
        <v>1</v>
      </c>
    </row>
    <row r="31" spans="1:3" x14ac:dyDescent="0.25">
      <c r="A31" t="s">
        <v>49</v>
      </c>
      <c r="B31" s="15">
        <v>0.82250000000000001</v>
      </c>
      <c r="C31" s="15">
        <v>1</v>
      </c>
    </row>
    <row r="32" spans="1:3" x14ac:dyDescent="0.25">
      <c r="A32" t="s">
        <v>50</v>
      </c>
      <c r="B32" s="15">
        <v>0.82250000000000001</v>
      </c>
      <c r="C32" s="15">
        <v>1</v>
      </c>
    </row>
    <row r="33" spans="1:3" x14ac:dyDescent="0.25">
      <c r="A33" t="s">
        <v>51</v>
      </c>
      <c r="B33" s="15">
        <v>0.82250000000000001</v>
      </c>
      <c r="C33" s="15">
        <v>1</v>
      </c>
    </row>
    <row r="34" spans="1:3" x14ac:dyDescent="0.25">
      <c r="A34" t="s">
        <v>52</v>
      </c>
      <c r="B34" s="15">
        <v>0.82250000000000001</v>
      </c>
      <c r="C34" s="15">
        <v>1</v>
      </c>
    </row>
    <row r="35" spans="1:3" x14ac:dyDescent="0.25">
      <c r="A35" t="s">
        <v>53</v>
      </c>
      <c r="B35" s="15">
        <v>0.82250000000000001</v>
      </c>
      <c r="C35" s="15">
        <v>1</v>
      </c>
    </row>
    <row r="36" spans="1:3" x14ac:dyDescent="0.25">
      <c r="A36" t="s">
        <v>54</v>
      </c>
      <c r="B36" s="15">
        <v>0.89500000000000002</v>
      </c>
      <c r="C36" s="15">
        <v>1</v>
      </c>
    </row>
    <row r="37" spans="1:3" x14ac:dyDescent="0.25">
      <c r="A37" t="s">
        <v>55</v>
      </c>
      <c r="B37" s="15">
        <v>0.82250000000000001</v>
      </c>
      <c r="C37" s="15">
        <v>1</v>
      </c>
    </row>
    <row r="38" spans="1:3" x14ac:dyDescent="0.25">
      <c r="A38" t="s">
        <v>56</v>
      </c>
      <c r="B38" s="15">
        <v>0.82250000000000001</v>
      </c>
      <c r="C38" s="15">
        <v>1</v>
      </c>
    </row>
    <row r="39" spans="1:3" x14ac:dyDescent="0.25">
      <c r="A39" t="s">
        <v>57</v>
      </c>
      <c r="B39" s="15">
        <v>0.90249999999999997</v>
      </c>
      <c r="C39" s="15">
        <v>1</v>
      </c>
    </row>
    <row r="40" spans="1:3" x14ac:dyDescent="0.25">
      <c r="A40" t="s">
        <v>58</v>
      </c>
      <c r="B40" s="15">
        <v>0.79500000000000004</v>
      </c>
      <c r="C40" s="15">
        <v>1</v>
      </c>
    </row>
    <row r="41" spans="1:3" x14ac:dyDescent="0.25">
      <c r="A41" t="s">
        <v>59</v>
      </c>
      <c r="B41" s="15">
        <v>0.82250000000000001</v>
      </c>
      <c r="C41" s="15">
        <v>1</v>
      </c>
    </row>
    <row r="42" spans="1:3" x14ac:dyDescent="0.25">
      <c r="A42" t="s">
        <v>60</v>
      </c>
      <c r="B42" s="15">
        <v>0.83750000000000002</v>
      </c>
      <c r="C42" s="15">
        <v>1</v>
      </c>
    </row>
    <row r="43" spans="1:3" x14ac:dyDescent="0.25">
      <c r="A43" t="s">
        <v>61</v>
      </c>
      <c r="B43" s="15">
        <v>0.78750000000000009</v>
      </c>
      <c r="C43" s="15">
        <v>1</v>
      </c>
    </row>
    <row r="44" spans="1:3" x14ac:dyDescent="0.25">
      <c r="A44" t="s">
        <v>62</v>
      </c>
      <c r="B44" s="15">
        <v>0.82250000000000001</v>
      </c>
      <c r="C44" s="15">
        <v>1</v>
      </c>
    </row>
    <row r="45" spans="1:3" x14ac:dyDescent="0.25">
      <c r="A45" t="s">
        <v>63</v>
      </c>
      <c r="B45" s="15">
        <v>1.0225</v>
      </c>
      <c r="C45" s="15">
        <v>1</v>
      </c>
    </row>
    <row r="46" spans="1:3" x14ac:dyDescent="0.25">
      <c r="A46" t="s">
        <v>64</v>
      </c>
      <c r="B46" s="15">
        <v>0.82250000000000001</v>
      </c>
      <c r="C46" s="15">
        <v>1</v>
      </c>
    </row>
    <row r="47" spans="1:3" x14ac:dyDescent="0.25">
      <c r="A47" t="s">
        <v>65</v>
      </c>
      <c r="B47" s="15">
        <v>0.71750000000000003</v>
      </c>
      <c r="C47" s="15">
        <v>1</v>
      </c>
    </row>
    <row r="48" spans="1:3" x14ac:dyDescent="0.25">
      <c r="A48" t="s">
        <v>66</v>
      </c>
      <c r="B48" s="15">
        <v>1.0674999999999999</v>
      </c>
      <c r="C48" s="15">
        <v>1</v>
      </c>
    </row>
    <row r="49" spans="1:3" x14ac:dyDescent="0.25">
      <c r="A49" t="s">
        <v>67</v>
      </c>
      <c r="B49" s="15">
        <v>0.82250000000000001</v>
      </c>
      <c r="C49" s="15">
        <v>1</v>
      </c>
    </row>
    <row r="50" spans="1:3" x14ac:dyDescent="0.25">
      <c r="A50" t="s">
        <v>68</v>
      </c>
      <c r="B50" s="15">
        <v>0.89500000000000002</v>
      </c>
      <c r="C50" s="15">
        <v>1</v>
      </c>
    </row>
    <row r="51" spans="1:3" x14ac:dyDescent="0.25">
      <c r="A51" t="s">
        <v>69</v>
      </c>
      <c r="B51" s="15">
        <v>1</v>
      </c>
      <c r="C51" s="15">
        <v>1</v>
      </c>
    </row>
    <row r="52" spans="1:3" x14ac:dyDescent="0.25">
      <c r="A52" t="s">
        <v>70</v>
      </c>
      <c r="B52" s="15">
        <v>1.4775</v>
      </c>
      <c r="C52" s="15">
        <v>1</v>
      </c>
    </row>
    <row r="53" spans="1:3" x14ac:dyDescent="0.25">
      <c r="A53" t="s">
        <v>71</v>
      </c>
      <c r="B53" s="15">
        <v>0.84750000000000003</v>
      </c>
      <c r="C53" s="15">
        <v>1</v>
      </c>
    </row>
    <row r="54" spans="1:3" x14ac:dyDescent="0.25">
      <c r="A54" t="s">
        <v>72</v>
      </c>
      <c r="B54" s="15">
        <v>1.0299999999999998</v>
      </c>
      <c r="C54" s="15">
        <v>1</v>
      </c>
    </row>
    <row r="55" spans="1:3" x14ac:dyDescent="0.25">
      <c r="A55" t="s">
        <v>73</v>
      </c>
      <c r="B55" s="15">
        <v>0.64500000000000002</v>
      </c>
      <c r="C55" s="15">
        <v>1</v>
      </c>
    </row>
    <row r="56" spans="1:3" x14ac:dyDescent="0.25">
      <c r="A56" t="s">
        <v>74</v>
      </c>
      <c r="B56" s="15">
        <v>0.78500000000000003</v>
      </c>
      <c r="C56" s="15">
        <v>1</v>
      </c>
    </row>
    <row r="57" spans="1:3" x14ac:dyDescent="0.25">
      <c r="A57" t="s">
        <v>75</v>
      </c>
      <c r="B57" s="15">
        <v>1.1200000000000001</v>
      </c>
      <c r="C57" s="15">
        <v>1</v>
      </c>
    </row>
    <row r="58" spans="1:3" x14ac:dyDescent="0.25">
      <c r="A58" t="s">
        <v>76</v>
      </c>
      <c r="B58" s="15">
        <v>0.82250000000000001</v>
      </c>
      <c r="C58" s="15">
        <v>1</v>
      </c>
    </row>
    <row r="59" spans="1:3" x14ac:dyDescent="0.25">
      <c r="A59" t="s">
        <v>77</v>
      </c>
      <c r="B59" s="15">
        <v>0.73499999999999999</v>
      </c>
      <c r="C59" s="15">
        <v>1</v>
      </c>
    </row>
    <row r="60" spans="1:3" x14ac:dyDescent="0.25">
      <c r="A60" t="s">
        <v>78</v>
      </c>
      <c r="B60" s="15">
        <v>0.79249999999999998</v>
      </c>
      <c r="C60" s="15">
        <v>1</v>
      </c>
    </row>
    <row r="61" spans="1:3" x14ac:dyDescent="0.25">
      <c r="A61" t="s">
        <v>79</v>
      </c>
      <c r="B61" s="15">
        <v>0.6925</v>
      </c>
      <c r="C61" s="15">
        <v>1</v>
      </c>
    </row>
    <row r="62" spans="1:3" x14ac:dyDescent="0.25">
      <c r="A62" t="s">
        <v>80</v>
      </c>
      <c r="B62" s="15">
        <v>0.64749999999999996</v>
      </c>
      <c r="C62" s="15">
        <v>1</v>
      </c>
    </row>
    <row r="63" spans="1:3" x14ac:dyDescent="0.25">
      <c r="A63" t="s">
        <v>81</v>
      </c>
      <c r="B63" s="15">
        <v>0.82250000000000001</v>
      </c>
      <c r="C63" s="15">
        <v>1</v>
      </c>
    </row>
    <row r="64" spans="1:3" x14ac:dyDescent="0.25">
      <c r="A64" t="s">
        <v>82</v>
      </c>
      <c r="B64" s="15">
        <v>0.6875</v>
      </c>
      <c r="C64" s="15">
        <v>1</v>
      </c>
    </row>
    <row r="65" spans="1:3" x14ac:dyDescent="0.25">
      <c r="A65" t="s">
        <v>83</v>
      </c>
      <c r="B65" s="15">
        <v>0.82250000000000001</v>
      </c>
      <c r="C65" s="15">
        <v>1</v>
      </c>
    </row>
    <row r="66" spans="1:3" x14ac:dyDescent="0.25">
      <c r="A66" t="s">
        <v>84</v>
      </c>
      <c r="B66" s="15">
        <v>0.69500000000000006</v>
      </c>
      <c r="C66" s="15">
        <v>1</v>
      </c>
    </row>
    <row r="67" spans="1:3" x14ac:dyDescent="0.25">
      <c r="A67" t="s">
        <v>85</v>
      </c>
      <c r="B67" s="15">
        <v>1.2725</v>
      </c>
      <c r="C67" s="15">
        <v>1</v>
      </c>
    </row>
    <row r="68" spans="1:3" x14ac:dyDescent="0.25">
      <c r="A68" t="s">
        <v>86</v>
      </c>
      <c r="B68" s="15">
        <v>0.64749999999999996</v>
      </c>
      <c r="C68" s="15">
        <v>1</v>
      </c>
    </row>
    <row r="69" spans="1:3" x14ac:dyDescent="0.25">
      <c r="A69" t="s">
        <v>169</v>
      </c>
      <c r="B69" s="15">
        <v>0.82250000000000001</v>
      </c>
      <c r="C69" s="15">
        <v>1</v>
      </c>
    </row>
    <row r="70" spans="1:3" x14ac:dyDescent="0.25">
      <c r="A70" t="s">
        <v>87</v>
      </c>
      <c r="B70" s="15">
        <v>0.77500000000000002</v>
      </c>
      <c r="C70" s="15">
        <v>1</v>
      </c>
    </row>
    <row r="71" spans="1:3" x14ac:dyDescent="0.25">
      <c r="A71" t="s">
        <v>170</v>
      </c>
      <c r="B71" s="15">
        <v>1.0975000000000001</v>
      </c>
      <c r="C71" s="15">
        <v>1</v>
      </c>
    </row>
    <row r="72" spans="1:3" x14ac:dyDescent="0.25">
      <c r="A72" t="s">
        <v>171</v>
      </c>
      <c r="B72" s="15">
        <v>0.86250000000000004</v>
      </c>
      <c r="C72" s="15">
        <v>1</v>
      </c>
    </row>
    <row r="73" spans="1:3" x14ac:dyDescent="0.25">
      <c r="A73" t="s">
        <v>172</v>
      </c>
      <c r="B73" s="15">
        <v>0.82250000000000001</v>
      </c>
      <c r="C73" s="15">
        <v>1</v>
      </c>
    </row>
    <row r="74" spans="1:3" x14ac:dyDescent="0.25">
      <c r="A74" t="s">
        <v>173</v>
      </c>
      <c r="B74" s="15">
        <v>0.82250000000000001</v>
      </c>
      <c r="C74" s="15">
        <v>1</v>
      </c>
    </row>
    <row r="75" spans="1:3" x14ac:dyDescent="0.25">
      <c r="A75" t="s">
        <v>174</v>
      </c>
      <c r="B75" s="15">
        <v>0.69500000000000006</v>
      </c>
      <c r="C75" s="15">
        <v>1</v>
      </c>
    </row>
    <row r="76" spans="1:3" x14ac:dyDescent="0.25">
      <c r="A76" t="s">
        <v>175</v>
      </c>
      <c r="B76" s="15">
        <v>0.63749999999999996</v>
      </c>
      <c r="C76" s="15">
        <v>1</v>
      </c>
    </row>
    <row r="77" spans="1:3" x14ac:dyDescent="0.25">
      <c r="A77" t="s">
        <v>176</v>
      </c>
      <c r="B77" s="15">
        <v>1.2324999999999999</v>
      </c>
      <c r="C77" s="15">
        <v>1</v>
      </c>
    </row>
    <row r="78" spans="1:3" x14ac:dyDescent="0.25">
      <c r="A78" t="s">
        <v>177</v>
      </c>
      <c r="B78" s="15">
        <v>0.80999999999999994</v>
      </c>
      <c r="C78" s="15">
        <v>1</v>
      </c>
    </row>
    <row r="79" spans="1:3" x14ac:dyDescent="0.25">
      <c r="A79" t="s">
        <v>178</v>
      </c>
      <c r="B79" s="15">
        <v>0.69919131238447307</v>
      </c>
      <c r="C79" s="15">
        <v>1</v>
      </c>
    </row>
    <row r="80" spans="1:3" x14ac:dyDescent="0.25">
      <c r="A80" t="s">
        <v>179</v>
      </c>
      <c r="B80" s="15">
        <v>0.82250000000000001</v>
      </c>
      <c r="C80" s="15">
        <v>1</v>
      </c>
    </row>
    <row r="81" spans="1:3" x14ac:dyDescent="0.25">
      <c r="A81" t="s">
        <v>180</v>
      </c>
      <c r="B81" s="15">
        <v>0.82250000000000001</v>
      </c>
      <c r="C81" s="15">
        <v>1</v>
      </c>
    </row>
    <row r="82" spans="1:3" x14ac:dyDescent="0.25">
      <c r="A82" t="s">
        <v>181</v>
      </c>
      <c r="B82" s="15">
        <v>1.1000000000000001</v>
      </c>
      <c r="C82" s="15">
        <v>1</v>
      </c>
    </row>
    <row r="83" spans="1:3" x14ac:dyDescent="0.25">
      <c r="A83" t="s">
        <v>182</v>
      </c>
      <c r="B83" s="15">
        <v>0.74250000000000005</v>
      </c>
      <c r="C83" s="15">
        <v>1</v>
      </c>
    </row>
    <row r="84" spans="1:3" x14ac:dyDescent="0.25">
      <c r="A84" t="s">
        <v>183</v>
      </c>
      <c r="B84" s="15">
        <v>0.82250000000000001</v>
      </c>
      <c r="C84" s="15">
        <v>1</v>
      </c>
    </row>
    <row r="85" spans="1:3" x14ac:dyDescent="0.25">
      <c r="A85" t="s">
        <v>184</v>
      </c>
      <c r="B85" s="15">
        <v>0.97500000000000009</v>
      </c>
      <c r="C85" s="15">
        <v>1</v>
      </c>
    </row>
    <row r="86" spans="1:3" x14ac:dyDescent="0.25">
      <c r="A86" t="s">
        <v>185</v>
      </c>
      <c r="B86" s="15">
        <v>0.82250000000000001</v>
      </c>
      <c r="C86" s="15">
        <v>1</v>
      </c>
    </row>
    <row r="87" spans="1:3" x14ac:dyDescent="0.25">
      <c r="A87" t="s">
        <v>186</v>
      </c>
      <c r="B87" s="15">
        <v>0.74750000000000005</v>
      </c>
      <c r="C87" s="15">
        <v>1</v>
      </c>
    </row>
    <row r="88" spans="1:3" x14ac:dyDescent="0.25">
      <c r="A88" t="s">
        <v>187</v>
      </c>
      <c r="B88" s="15">
        <v>0.745</v>
      </c>
      <c r="C88" s="15">
        <v>1</v>
      </c>
    </row>
    <row r="89" spans="1:3" x14ac:dyDescent="0.25">
      <c r="A89" t="s">
        <v>188</v>
      </c>
      <c r="B89" s="15">
        <v>1.0475000000000001</v>
      </c>
      <c r="C89" s="15">
        <v>1</v>
      </c>
    </row>
    <row r="90" spans="1:3" x14ac:dyDescent="0.25">
      <c r="A90" t="s">
        <v>189</v>
      </c>
      <c r="B90" s="15">
        <v>0.82250000000000001</v>
      </c>
      <c r="C90" s="15">
        <v>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workbookViewId="0">
      <selection activeCell="D10" sqref="D10"/>
    </sheetView>
  </sheetViews>
  <sheetFormatPr defaultRowHeight="15" x14ac:dyDescent="0.25"/>
  <cols>
    <col min="1" max="1" width="13" customWidth="1"/>
  </cols>
  <sheetData>
    <row r="1" spans="1:3" ht="30" x14ac:dyDescent="0.25">
      <c r="B1" s="8" t="s">
        <v>118</v>
      </c>
      <c r="C1" s="8" t="s">
        <v>119</v>
      </c>
    </row>
    <row r="2" spans="1:3" x14ac:dyDescent="0.25">
      <c r="A2" t="s">
        <v>22</v>
      </c>
      <c r="B2" s="15">
        <v>9.3523497778816939E-2</v>
      </c>
      <c r="C2" s="20">
        <v>0.2</v>
      </c>
    </row>
    <row r="3" spans="1:3" x14ac:dyDescent="0.25">
      <c r="A3" t="s">
        <v>23</v>
      </c>
      <c r="B3" s="15">
        <v>0.24926530612244899</v>
      </c>
      <c r="C3" s="20">
        <v>0.2</v>
      </c>
    </row>
    <row r="4" spans="1:3" x14ac:dyDescent="0.25">
      <c r="A4" t="s">
        <v>24</v>
      </c>
      <c r="B4" s="15">
        <v>0.18486018237082066</v>
      </c>
      <c r="C4" s="20">
        <v>0.2</v>
      </c>
    </row>
    <row r="5" spans="1:3" x14ac:dyDescent="0.25">
      <c r="A5" t="s">
        <v>25</v>
      </c>
      <c r="B5" s="15">
        <v>0.13250151975683891</v>
      </c>
      <c r="C5" s="20">
        <v>0.2</v>
      </c>
    </row>
    <row r="6" spans="1:3" x14ac:dyDescent="0.25">
      <c r="A6" t="s">
        <v>26</v>
      </c>
      <c r="B6" s="15">
        <v>0.21497300953898199</v>
      </c>
      <c r="C6" s="20">
        <v>0.2</v>
      </c>
    </row>
    <row r="7" spans="1:3" x14ac:dyDescent="0.25">
      <c r="A7" t="s">
        <v>27</v>
      </c>
      <c r="B7" s="15">
        <v>0.31004559270516713</v>
      </c>
      <c r="C7" s="20">
        <v>0.2</v>
      </c>
    </row>
    <row r="8" spans="1:3" x14ac:dyDescent="0.25">
      <c r="A8" t="s">
        <v>28</v>
      </c>
      <c r="B8" s="15">
        <v>0.16689473684210529</v>
      </c>
      <c r="C8" s="20">
        <v>0.2</v>
      </c>
    </row>
    <row r="9" spans="1:3" x14ac:dyDescent="0.25">
      <c r="A9" t="s">
        <v>29</v>
      </c>
      <c r="B9" s="15">
        <v>0.16361683794459878</v>
      </c>
      <c r="C9" s="20">
        <v>0.2</v>
      </c>
    </row>
    <row r="10" spans="1:3" x14ac:dyDescent="0.25">
      <c r="A10" t="s">
        <v>30</v>
      </c>
      <c r="B10" s="15">
        <v>0.17598921832884099</v>
      </c>
      <c r="C10" s="20">
        <v>0.2</v>
      </c>
    </row>
    <row r="11" spans="1:3" x14ac:dyDescent="0.25">
      <c r="A11" t="s">
        <v>31</v>
      </c>
      <c r="B11" s="15">
        <v>0.19064846416382253</v>
      </c>
      <c r="C11" s="20">
        <v>0.2</v>
      </c>
    </row>
    <row r="12" spans="1:3" x14ac:dyDescent="0.25">
      <c r="A12" t="s">
        <v>32</v>
      </c>
      <c r="B12" s="15">
        <v>0.25458662613981764</v>
      </c>
      <c r="C12" s="20">
        <v>0.2</v>
      </c>
    </row>
    <row r="13" spans="1:3" x14ac:dyDescent="0.25">
      <c r="A13" t="s">
        <v>33</v>
      </c>
      <c r="B13" s="15">
        <v>0.1779631901840491</v>
      </c>
      <c r="C13" s="20">
        <v>0.2</v>
      </c>
    </row>
    <row r="14" spans="1:3" x14ac:dyDescent="0.25">
      <c r="A14" t="s">
        <v>34</v>
      </c>
      <c r="B14" s="15">
        <v>0.16839579198761914</v>
      </c>
      <c r="C14" s="20">
        <v>0.2</v>
      </c>
    </row>
    <row r="15" spans="1:3" x14ac:dyDescent="0.25">
      <c r="A15" t="s">
        <v>35</v>
      </c>
      <c r="B15" s="15">
        <v>0.15593772893772892</v>
      </c>
      <c r="C15" s="20">
        <v>0.2</v>
      </c>
    </row>
    <row r="16" spans="1:3" x14ac:dyDescent="0.25">
      <c r="A16" t="s">
        <v>36</v>
      </c>
      <c r="B16" s="15">
        <v>0.17372737057487803</v>
      </c>
      <c r="C16" s="20">
        <v>0.2</v>
      </c>
    </row>
    <row r="17" spans="1:3" x14ac:dyDescent="0.25">
      <c r="A17" t="s">
        <v>167</v>
      </c>
      <c r="B17" s="15">
        <v>0.20668693009118541</v>
      </c>
      <c r="C17" s="20">
        <v>0.2</v>
      </c>
    </row>
    <row r="18" spans="1:3" x14ac:dyDescent="0.25">
      <c r="A18" t="s">
        <v>37</v>
      </c>
      <c r="B18" s="15">
        <v>0.26146222133445002</v>
      </c>
      <c r="C18" s="20">
        <v>0.2</v>
      </c>
    </row>
    <row r="19" spans="1:3" x14ac:dyDescent="0.25">
      <c r="A19" t="s">
        <v>38</v>
      </c>
      <c r="B19" s="15">
        <v>0.17978577740660534</v>
      </c>
      <c r="C19" s="20">
        <v>0.2</v>
      </c>
    </row>
    <row r="20" spans="1:3" x14ac:dyDescent="0.25">
      <c r="A20" t="s">
        <v>168</v>
      </c>
      <c r="B20" s="15">
        <v>0.21087025382316346</v>
      </c>
      <c r="C20" s="20">
        <v>0.2</v>
      </c>
    </row>
    <row r="21" spans="1:3" x14ac:dyDescent="0.25">
      <c r="A21" t="s">
        <v>39</v>
      </c>
      <c r="B21" s="15">
        <v>0.22055270310407743</v>
      </c>
      <c r="C21" s="20">
        <v>0.2</v>
      </c>
    </row>
    <row r="22" spans="1:3" x14ac:dyDescent="0.25">
      <c r="A22" t="s">
        <v>40</v>
      </c>
      <c r="B22" s="15">
        <v>0.1699889879587928</v>
      </c>
      <c r="C22" s="20">
        <v>0.2</v>
      </c>
    </row>
    <row r="23" spans="1:3" x14ac:dyDescent="0.25">
      <c r="A23" t="s">
        <v>41</v>
      </c>
      <c r="B23" s="15">
        <v>0.12677562326869807</v>
      </c>
      <c r="C23" s="20">
        <v>0.2</v>
      </c>
    </row>
    <row r="24" spans="1:3" x14ac:dyDescent="0.25">
      <c r="A24" t="s">
        <v>42</v>
      </c>
      <c r="B24" s="15">
        <v>0.12869604863221884</v>
      </c>
      <c r="C24" s="20">
        <v>0.2</v>
      </c>
    </row>
    <row r="25" spans="1:3" x14ac:dyDescent="0.25">
      <c r="A25" t="s">
        <v>43</v>
      </c>
      <c r="B25" s="15">
        <v>0.18983676880557993</v>
      </c>
      <c r="C25" s="20">
        <v>0.2</v>
      </c>
    </row>
    <row r="26" spans="1:3" x14ac:dyDescent="0.25">
      <c r="A26" t="s">
        <v>44</v>
      </c>
      <c r="B26" s="15">
        <v>0.20366859008698016</v>
      </c>
      <c r="C26" s="20">
        <v>0.2</v>
      </c>
    </row>
    <row r="27" spans="1:3" x14ac:dyDescent="0.25">
      <c r="A27" t="s">
        <v>45</v>
      </c>
      <c r="B27" s="15">
        <v>0.15862310030395138</v>
      </c>
      <c r="C27" s="20">
        <v>0.2</v>
      </c>
    </row>
    <row r="28" spans="1:3" x14ac:dyDescent="0.25">
      <c r="A28" t="s">
        <v>46</v>
      </c>
      <c r="B28" s="15">
        <v>0.42929483282674774</v>
      </c>
      <c r="C28" s="20">
        <v>0.2</v>
      </c>
    </row>
    <row r="29" spans="1:3" x14ac:dyDescent="0.25">
      <c r="A29" t="s">
        <v>47</v>
      </c>
      <c r="B29" s="15">
        <v>0.17564684014869886</v>
      </c>
      <c r="C29" s="20">
        <v>0.2</v>
      </c>
    </row>
    <row r="30" spans="1:3" x14ac:dyDescent="0.25">
      <c r="A30" t="s">
        <v>48</v>
      </c>
      <c r="B30" s="15">
        <v>0.21853458712693585</v>
      </c>
      <c r="C30" s="20">
        <v>0.2</v>
      </c>
    </row>
    <row r="31" spans="1:3" x14ac:dyDescent="0.25">
      <c r="A31" t="s">
        <v>49</v>
      </c>
      <c r="B31" s="15">
        <v>0.15660901543712769</v>
      </c>
      <c r="C31" s="20">
        <v>0.2</v>
      </c>
    </row>
    <row r="32" spans="1:3" x14ac:dyDescent="0.25">
      <c r="A32" t="s">
        <v>50</v>
      </c>
      <c r="B32" s="15">
        <v>0.26786626139817626</v>
      </c>
      <c r="C32" s="20">
        <v>0.2</v>
      </c>
    </row>
    <row r="33" spans="1:3" x14ac:dyDescent="0.25">
      <c r="A33" t="s">
        <v>51</v>
      </c>
      <c r="B33" s="15">
        <v>0.24317964076933185</v>
      </c>
      <c r="C33" s="20">
        <v>0.2</v>
      </c>
    </row>
    <row r="34" spans="1:3" x14ac:dyDescent="0.25">
      <c r="A34" t="s">
        <v>52</v>
      </c>
      <c r="B34" s="15">
        <v>0.12941641337386017</v>
      </c>
      <c r="C34" s="20">
        <v>0.2</v>
      </c>
    </row>
    <row r="35" spans="1:3" x14ac:dyDescent="0.25">
      <c r="A35" t="s">
        <v>53</v>
      </c>
      <c r="B35" s="15">
        <v>0.27591793313069912</v>
      </c>
      <c r="C35" s="20">
        <v>0.2</v>
      </c>
    </row>
    <row r="36" spans="1:3" x14ac:dyDescent="0.25">
      <c r="A36" t="s">
        <v>54</v>
      </c>
      <c r="B36" s="15">
        <v>0.22429766746373725</v>
      </c>
      <c r="C36" s="20">
        <v>0.2</v>
      </c>
    </row>
    <row r="37" spans="1:3" x14ac:dyDescent="0.25">
      <c r="A37" t="s">
        <v>55</v>
      </c>
      <c r="B37" s="15">
        <v>0.18929483282674772</v>
      </c>
      <c r="C37" s="20">
        <v>0.2</v>
      </c>
    </row>
    <row r="38" spans="1:3" x14ac:dyDescent="0.25">
      <c r="A38" t="s">
        <v>56</v>
      </c>
      <c r="B38" s="15">
        <v>0.18445896656534955</v>
      </c>
      <c r="C38" s="20">
        <v>0.2</v>
      </c>
    </row>
    <row r="39" spans="1:3" x14ac:dyDescent="0.25">
      <c r="A39" t="s">
        <v>57</v>
      </c>
      <c r="B39" s="15">
        <v>0.2511245141161676</v>
      </c>
      <c r="C39" s="20">
        <v>0.2</v>
      </c>
    </row>
    <row r="40" spans="1:3" x14ac:dyDescent="0.25">
      <c r="A40" t="s">
        <v>58</v>
      </c>
      <c r="B40" s="15">
        <v>0.21300628930817608</v>
      </c>
      <c r="C40" s="20">
        <v>0.2</v>
      </c>
    </row>
    <row r="41" spans="1:3" x14ac:dyDescent="0.25">
      <c r="A41" t="s">
        <v>59</v>
      </c>
      <c r="B41" s="15">
        <v>0.2632644376899696</v>
      </c>
      <c r="C41" s="20">
        <v>0.2</v>
      </c>
    </row>
    <row r="42" spans="1:3" x14ac:dyDescent="0.25">
      <c r="A42" t="s">
        <v>60</v>
      </c>
      <c r="B42" s="15">
        <v>0.20846013977730396</v>
      </c>
      <c r="C42" s="20">
        <v>0.2</v>
      </c>
    </row>
    <row r="43" spans="1:3" x14ac:dyDescent="0.25">
      <c r="A43" t="s">
        <v>61</v>
      </c>
      <c r="B43" s="15">
        <v>0.15345608366629565</v>
      </c>
      <c r="C43" s="20">
        <v>0.2</v>
      </c>
    </row>
    <row r="44" spans="1:3" x14ac:dyDescent="0.25">
      <c r="A44" t="s">
        <v>62</v>
      </c>
      <c r="B44" s="15">
        <v>0.19739405414063044</v>
      </c>
      <c r="C44" s="20">
        <v>0.2</v>
      </c>
    </row>
    <row r="45" spans="1:3" x14ac:dyDescent="0.25">
      <c r="A45" t="s">
        <v>63</v>
      </c>
      <c r="B45" s="15">
        <v>0.20699511002444987</v>
      </c>
      <c r="C45" s="20">
        <v>0.2</v>
      </c>
    </row>
    <row r="46" spans="1:3" x14ac:dyDescent="0.25">
      <c r="A46" t="s">
        <v>64</v>
      </c>
      <c r="B46" s="15">
        <v>0.48598784194528877</v>
      </c>
      <c r="C46" s="20">
        <v>0.2</v>
      </c>
    </row>
    <row r="47" spans="1:3" x14ac:dyDescent="0.25">
      <c r="A47" t="s">
        <v>65</v>
      </c>
      <c r="B47" s="15">
        <v>0.26114634146341464</v>
      </c>
      <c r="C47" s="20">
        <v>0.2</v>
      </c>
    </row>
    <row r="48" spans="1:3" x14ac:dyDescent="0.25">
      <c r="A48" t="s">
        <v>66</v>
      </c>
      <c r="B48" s="15">
        <v>0.27176112412177988</v>
      </c>
      <c r="C48" s="20">
        <v>0.2</v>
      </c>
    </row>
    <row r="49" spans="1:3" x14ac:dyDescent="0.25">
      <c r="A49" t="s">
        <v>67</v>
      </c>
      <c r="B49" s="15">
        <v>0.22387537993920972</v>
      </c>
      <c r="C49" s="20">
        <v>0.2</v>
      </c>
    </row>
    <row r="50" spans="1:3" x14ac:dyDescent="0.25">
      <c r="A50" t="s">
        <v>68</v>
      </c>
      <c r="B50" s="15">
        <v>0.21115751838442942</v>
      </c>
      <c r="C50" s="20">
        <v>0.2</v>
      </c>
    </row>
    <row r="51" spans="1:3" x14ac:dyDescent="0.25">
      <c r="A51" t="s">
        <v>69</v>
      </c>
      <c r="B51" s="15">
        <v>0.19550000000000001</v>
      </c>
      <c r="C51" s="20">
        <v>0.2</v>
      </c>
    </row>
    <row r="52" spans="1:3" x14ac:dyDescent="0.25">
      <c r="A52" t="s">
        <v>70</v>
      </c>
      <c r="B52" s="15">
        <v>0.21935702199661591</v>
      </c>
      <c r="C52" s="20">
        <v>0.2</v>
      </c>
    </row>
    <row r="53" spans="1:3" x14ac:dyDescent="0.25">
      <c r="A53" t="s">
        <v>71</v>
      </c>
      <c r="B53" s="15">
        <v>0.23794783137068132</v>
      </c>
      <c r="C53" s="20">
        <v>0.2</v>
      </c>
    </row>
    <row r="54" spans="1:3" x14ac:dyDescent="0.25">
      <c r="A54" t="s">
        <v>72</v>
      </c>
      <c r="B54" s="15">
        <v>0.32494174757281558</v>
      </c>
      <c r="C54" s="20">
        <v>0.2</v>
      </c>
    </row>
    <row r="55" spans="1:3" x14ac:dyDescent="0.25">
      <c r="A55" t="s">
        <v>73</v>
      </c>
      <c r="B55" s="15">
        <v>0.47361310469390228</v>
      </c>
      <c r="C55" s="20">
        <v>0.2</v>
      </c>
    </row>
    <row r="56" spans="1:3" x14ac:dyDescent="0.25">
      <c r="A56" t="s">
        <v>74</v>
      </c>
      <c r="B56" s="15">
        <v>0.31680254777070066</v>
      </c>
      <c r="C56" s="20">
        <v>0.2</v>
      </c>
    </row>
    <row r="57" spans="1:3" x14ac:dyDescent="0.25">
      <c r="A57" t="s">
        <v>75</v>
      </c>
      <c r="B57" s="15">
        <v>0.33004723537393355</v>
      </c>
      <c r="C57" s="20">
        <v>0.2</v>
      </c>
    </row>
    <row r="58" spans="1:3" x14ac:dyDescent="0.25">
      <c r="A58" t="s">
        <v>76</v>
      </c>
      <c r="B58" s="15">
        <v>0.30300911854103341</v>
      </c>
      <c r="C58" s="20">
        <v>0.2</v>
      </c>
    </row>
    <row r="59" spans="1:3" x14ac:dyDescent="0.25">
      <c r="A59" t="s">
        <v>77</v>
      </c>
      <c r="B59" s="15">
        <v>0.26290092607932036</v>
      </c>
      <c r="C59" s="20">
        <v>0.2</v>
      </c>
    </row>
    <row r="60" spans="1:3" x14ac:dyDescent="0.25">
      <c r="A60" t="s">
        <v>78</v>
      </c>
      <c r="B60" s="15">
        <v>0.17003298738543721</v>
      </c>
      <c r="C60" s="20">
        <v>0.2</v>
      </c>
    </row>
    <row r="61" spans="1:3" x14ac:dyDescent="0.25">
      <c r="A61" t="s">
        <v>79</v>
      </c>
      <c r="B61" s="15">
        <v>0.20171261991759423</v>
      </c>
      <c r="C61" s="20">
        <v>0.2</v>
      </c>
    </row>
    <row r="62" spans="1:3" x14ac:dyDescent="0.25">
      <c r="A62" t="s">
        <v>80</v>
      </c>
      <c r="B62" s="15">
        <v>0.17368995252454425</v>
      </c>
      <c r="C62" s="20">
        <v>0.2</v>
      </c>
    </row>
    <row r="63" spans="1:3" x14ac:dyDescent="0.25">
      <c r="A63" t="s">
        <v>81</v>
      </c>
      <c r="B63" s="15">
        <v>0.30943849418222702</v>
      </c>
      <c r="C63" s="20">
        <v>0.2</v>
      </c>
    </row>
    <row r="64" spans="1:3" x14ac:dyDescent="0.25">
      <c r="A64" t="s">
        <v>82</v>
      </c>
      <c r="B64" s="15">
        <v>0.21072727272727274</v>
      </c>
      <c r="C64" s="20">
        <v>0.2</v>
      </c>
    </row>
    <row r="65" spans="1:3" x14ac:dyDescent="0.25">
      <c r="A65" t="s">
        <v>83</v>
      </c>
      <c r="B65" s="15">
        <v>0.64845288753799391</v>
      </c>
      <c r="C65" s="20">
        <v>0.2</v>
      </c>
    </row>
    <row r="66" spans="1:3" x14ac:dyDescent="0.25">
      <c r="A66" t="s">
        <v>84</v>
      </c>
      <c r="B66" s="15">
        <v>0.26724340361825766</v>
      </c>
      <c r="C66" s="20">
        <v>0.2</v>
      </c>
    </row>
    <row r="67" spans="1:3" x14ac:dyDescent="0.25">
      <c r="A67" t="s">
        <v>85</v>
      </c>
      <c r="B67" s="15">
        <v>0.26603954848465317</v>
      </c>
      <c r="C67" s="20">
        <v>0.2</v>
      </c>
    </row>
    <row r="68" spans="1:3" x14ac:dyDescent="0.25">
      <c r="A68" t="s">
        <v>86</v>
      </c>
      <c r="B68" s="15">
        <v>0.34253791558641844</v>
      </c>
      <c r="C68" s="20">
        <v>0.2</v>
      </c>
    </row>
    <row r="69" spans="1:3" x14ac:dyDescent="0.25">
      <c r="A69" t="s">
        <v>169</v>
      </c>
      <c r="B69" s="15">
        <v>0.30977203647416418</v>
      </c>
      <c r="C69" s="20">
        <v>0.2</v>
      </c>
    </row>
    <row r="70" spans="1:3" x14ac:dyDescent="0.25">
      <c r="A70" t="s">
        <v>87</v>
      </c>
      <c r="B70" s="15">
        <v>0.26294975432322742</v>
      </c>
      <c r="C70" s="20">
        <v>0.2</v>
      </c>
    </row>
    <row r="71" spans="1:3" x14ac:dyDescent="0.25">
      <c r="A71" t="s">
        <v>170</v>
      </c>
      <c r="B71" s="15">
        <v>0.29376110896653779</v>
      </c>
      <c r="C71" s="20">
        <v>0.2</v>
      </c>
    </row>
    <row r="72" spans="1:3" x14ac:dyDescent="0.25">
      <c r="A72" t="s">
        <v>171</v>
      </c>
      <c r="B72" s="15">
        <v>0.43224158165676685</v>
      </c>
      <c r="C72" s="20">
        <v>0.2</v>
      </c>
    </row>
    <row r="73" spans="1:3" x14ac:dyDescent="0.25">
      <c r="A73" t="s">
        <v>172</v>
      </c>
      <c r="B73" s="15">
        <v>0.4867970448435327</v>
      </c>
      <c r="C73" s="20">
        <v>0.2</v>
      </c>
    </row>
    <row r="74" spans="1:3" x14ac:dyDescent="0.25">
      <c r="A74" t="s">
        <v>173</v>
      </c>
      <c r="B74" s="15">
        <v>0.25321276595744685</v>
      </c>
      <c r="C74" s="20">
        <v>0.2</v>
      </c>
    </row>
    <row r="75" spans="1:3" x14ac:dyDescent="0.25">
      <c r="A75" t="s">
        <v>174</v>
      </c>
      <c r="B75" s="15">
        <v>0.204905235816878</v>
      </c>
      <c r="C75" s="20">
        <v>0.2</v>
      </c>
    </row>
    <row r="76" spans="1:3" x14ac:dyDescent="0.25">
      <c r="A76" t="s">
        <v>175</v>
      </c>
      <c r="B76" s="15">
        <v>0.26382352941176473</v>
      </c>
      <c r="C76" s="20">
        <v>0.2</v>
      </c>
    </row>
    <row r="77" spans="1:3" x14ac:dyDescent="0.25">
      <c r="A77" t="s">
        <v>176</v>
      </c>
      <c r="B77" s="15">
        <v>0.2335379452679201</v>
      </c>
      <c r="C77" s="20">
        <v>0.2</v>
      </c>
    </row>
    <row r="78" spans="1:3" x14ac:dyDescent="0.25">
      <c r="A78" t="s">
        <v>177</v>
      </c>
      <c r="B78" s="15">
        <v>0.25390620758548454</v>
      </c>
      <c r="C78" s="20">
        <v>0.2</v>
      </c>
    </row>
    <row r="79" spans="1:3" x14ac:dyDescent="0.25">
      <c r="A79" t="s">
        <v>178</v>
      </c>
      <c r="B79" s="15">
        <v>0.27986195833589322</v>
      </c>
      <c r="C79" s="20">
        <v>0.2</v>
      </c>
    </row>
    <row r="80" spans="1:3" x14ac:dyDescent="0.25">
      <c r="A80" t="s">
        <v>179</v>
      </c>
      <c r="B80" s="15">
        <v>0.67102127659574473</v>
      </c>
      <c r="C80" s="20">
        <v>0.2</v>
      </c>
    </row>
    <row r="81" spans="1:3" x14ac:dyDescent="0.25">
      <c r="A81" t="s">
        <v>180</v>
      </c>
      <c r="B81" s="15">
        <v>0.19195440729483282</v>
      </c>
      <c r="C81" s="20">
        <v>0.2</v>
      </c>
    </row>
    <row r="82" spans="1:3" x14ac:dyDescent="0.25">
      <c r="A82" t="s">
        <v>181</v>
      </c>
      <c r="B82" s="15">
        <v>0.26987699250807207</v>
      </c>
      <c r="C82" s="20">
        <v>0.2</v>
      </c>
    </row>
    <row r="83" spans="1:3" x14ac:dyDescent="0.25">
      <c r="A83" t="s">
        <v>182</v>
      </c>
      <c r="B83" s="15">
        <v>0.30972154279885999</v>
      </c>
      <c r="C83" s="20">
        <v>0.2</v>
      </c>
    </row>
    <row r="84" spans="1:3" x14ac:dyDescent="0.25">
      <c r="A84" t="s">
        <v>183</v>
      </c>
      <c r="B84" s="15">
        <v>0.43174570055703709</v>
      </c>
      <c r="C84" s="20">
        <v>0.2</v>
      </c>
    </row>
    <row r="85" spans="1:3" x14ac:dyDescent="0.25">
      <c r="A85" t="s">
        <v>184</v>
      </c>
      <c r="B85" s="15">
        <v>0.24667316920525675</v>
      </c>
      <c r="C85" s="20">
        <v>0.2</v>
      </c>
    </row>
    <row r="86" spans="1:3" x14ac:dyDescent="0.25">
      <c r="A86" t="s">
        <v>185</v>
      </c>
      <c r="B86" s="15">
        <v>0.47378723404255318</v>
      </c>
      <c r="C86" s="20">
        <v>0.2</v>
      </c>
    </row>
    <row r="87" spans="1:3" x14ac:dyDescent="0.25">
      <c r="A87" t="s">
        <v>186</v>
      </c>
      <c r="B87" s="15">
        <v>0.22318394648829432</v>
      </c>
      <c r="C87" s="20">
        <v>0.2</v>
      </c>
    </row>
    <row r="88" spans="1:3" x14ac:dyDescent="0.25">
      <c r="A88" t="s">
        <v>187</v>
      </c>
      <c r="B88" s="15">
        <v>0.41598278692507529</v>
      </c>
      <c r="C88" s="20">
        <v>0.2</v>
      </c>
    </row>
    <row r="89" spans="1:3" x14ac:dyDescent="0.25">
      <c r="A89" t="s">
        <v>188</v>
      </c>
      <c r="B89" s="15">
        <v>0.25323766106644152</v>
      </c>
      <c r="C89" s="20">
        <v>0.2</v>
      </c>
    </row>
    <row r="90" spans="1:3" x14ac:dyDescent="0.25">
      <c r="A90" t="s">
        <v>189</v>
      </c>
      <c r="B90" s="15">
        <v>0.2422021276595745</v>
      </c>
      <c r="C90" s="20">
        <v>0.2</v>
      </c>
    </row>
    <row r="92" spans="1:3" x14ac:dyDescent="0.25">
      <c r="A92" t="s">
        <v>98</v>
      </c>
      <c r="B92" s="16">
        <f>MEDIAN(B2:B15)</f>
        <v>0.17697620425644506</v>
      </c>
      <c r="C92" s="17"/>
    </row>
    <row r="93" spans="1:3" x14ac:dyDescent="0.25">
      <c r="A93" t="s">
        <v>99</v>
      </c>
      <c r="B93" s="16">
        <f>MEDIAN(B16:B34)</f>
        <v>0.18983676880557993</v>
      </c>
      <c r="C93" s="17"/>
    </row>
    <row r="94" spans="1:3" x14ac:dyDescent="0.25">
      <c r="A94" t="s">
        <v>100</v>
      </c>
      <c r="B94" s="16">
        <f>MEDIAN(B16,B18,B19,B20,B21,B22,B23,B24,B25,B26,B27,B29,B31, B33,B34)</f>
        <v>0.17564684014869886</v>
      </c>
      <c r="C94" s="17"/>
    </row>
    <row r="95" spans="1:3" x14ac:dyDescent="0.25">
      <c r="A95" t="s">
        <v>101</v>
      </c>
      <c r="B95" s="16">
        <f>MEDIAN(B17,B28,B30,B32)</f>
        <v>0.24320042426255606</v>
      </c>
      <c r="C95" s="17"/>
    </row>
    <row r="96" spans="1:3" x14ac:dyDescent="0.25">
      <c r="A96" t="s">
        <v>102</v>
      </c>
      <c r="B96" s="16">
        <f>MEDIAN(B35:B70)</f>
        <v>0.25613542778979115</v>
      </c>
      <c r="C96" s="17"/>
    </row>
    <row r="97" spans="1:3" x14ac:dyDescent="0.25">
      <c r="A97" t="s">
        <v>103</v>
      </c>
      <c r="B97" s="16">
        <f>MEDIAN(B35,B36,B37,B38,B41,B44,B45,B46,B65)</f>
        <v>0.22429766746373725</v>
      </c>
      <c r="C97" s="17"/>
    </row>
    <row r="98" spans="1:3" x14ac:dyDescent="0.25">
      <c r="A98" t="s">
        <v>104</v>
      </c>
      <c r="B98" s="16">
        <f>MEDIAN(B39,B40,B42,B43,B47,B48,B49,B50,B51,B52,B53,B54,B55,B56,B57,B58,B59,B60,B61,B62,B63,B64,B66,B67,B68,B69,B70,B71)</f>
        <v>0.2620236337713675</v>
      </c>
      <c r="C98" s="17"/>
    </row>
    <row r="99" spans="1:3" x14ac:dyDescent="0.25">
      <c r="A99" t="s">
        <v>105</v>
      </c>
      <c r="B99" s="16">
        <f>MEDIAN(B71:B90)</f>
        <v>0.26685026095991837</v>
      </c>
      <c r="C99" s="17"/>
    </row>
    <row r="100" spans="1:3" x14ac:dyDescent="0.25">
      <c r="A100" t="s">
        <v>106</v>
      </c>
      <c r="B100" s="16">
        <f>MEDIAN(B2:B34)</f>
        <v>0.17978577740660534</v>
      </c>
      <c r="C100" s="17"/>
    </row>
    <row r="101" spans="1:3" x14ac:dyDescent="0.25">
      <c r="A101" t="s">
        <v>107</v>
      </c>
      <c r="B101" s="16">
        <f>MEDIAN(B35:B90)</f>
        <v>0.2620236337713675</v>
      </c>
      <c r="C101" s="17"/>
    </row>
    <row r="102" spans="1:3" x14ac:dyDescent="0.25">
      <c r="A102" t="s">
        <v>108</v>
      </c>
      <c r="B102" s="16">
        <f>MEDIAN(B2,B3,B4,B5,B6,B7,B8,B9,B10,B11,B12,B13,B14,B15,B16,B18,B19,B20,B21,B22,B23,B24,B25,B26,B27,B29,B31,B33,B34,B35,B36,B37,B38,B41,B44,B45,B46,B65, B72)</f>
        <v>0.18929483282674772</v>
      </c>
      <c r="C102" s="17"/>
    </row>
    <row r="103" spans="1:3" x14ac:dyDescent="0.25">
      <c r="A103" t="s">
        <v>109</v>
      </c>
      <c r="B103" s="16">
        <f>MEDIAN(B2:B90)</f>
        <v>0.22429766746373725</v>
      </c>
      <c r="C103" s="17"/>
    </row>
    <row r="104" spans="1:3" x14ac:dyDescent="0.25">
      <c r="A104" s="13" t="s">
        <v>110</v>
      </c>
    </row>
    <row r="105" spans="1:3" x14ac:dyDescent="0.25">
      <c r="A105" t="s">
        <v>111</v>
      </c>
      <c r="B105" s="18">
        <f>SUM(B2:B15)</f>
        <v>2.6392017028016572</v>
      </c>
      <c r="C105" s="18"/>
    </row>
    <row r="106" spans="1:3" x14ac:dyDescent="0.25">
      <c r="A106" t="s">
        <v>112</v>
      </c>
      <c r="B106" s="18">
        <f>SUM(B16:B34)</f>
        <v>3.8512219664714591</v>
      </c>
      <c r="C106" s="18"/>
    </row>
    <row r="107" spans="1:3" x14ac:dyDescent="0.25">
      <c r="A107" t="s">
        <v>100</v>
      </c>
      <c r="B107" s="18">
        <f>SUM(B16,B18,B19,B20,B21,B22,B23,B24,B25,B26,B27,B29,B31, B33,B34)</f>
        <v>2.728839355028414</v>
      </c>
      <c r="C107" s="18"/>
    </row>
    <row r="108" spans="1:3" x14ac:dyDescent="0.25">
      <c r="A108" t="s">
        <v>101</v>
      </c>
      <c r="B108" s="18">
        <f>SUM(B17,B28,B30,B32)</f>
        <v>1.1223826114430453</v>
      </c>
      <c r="C108" s="18"/>
    </row>
    <row r="109" spans="1:3" x14ac:dyDescent="0.25">
      <c r="A109" t="s">
        <v>113</v>
      </c>
      <c r="B109" s="18">
        <f>SUM(B35:B70)</f>
        <v>9.6483146407244416</v>
      </c>
      <c r="C109" s="18"/>
    </row>
    <row r="110" spans="1:3" x14ac:dyDescent="0.25">
      <c r="A110" t="s">
        <v>103</v>
      </c>
      <c r="B110" s="18">
        <f>SUM(B35,B36,B37,B38,B41,B44,B45,B46,B65)</f>
        <v>2.6760637313248665</v>
      </c>
      <c r="C110" s="18"/>
    </row>
    <row r="111" spans="1:3" x14ac:dyDescent="0.25">
      <c r="A111" t="s">
        <v>104</v>
      </c>
      <c r="B111" s="18">
        <f>SUM(B39,B40,B42,B43,B47,B48,B49,B50,B51,B52,B53,B54,B55,B56,B57,B58,B59,B60,B61,B62,B63,B64,B66,B67,B68,B69,B70,B71)</f>
        <v>7.2660120183661148</v>
      </c>
      <c r="C111" s="18"/>
    </row>
    <row r="112" spans="1:3" x14ac:dyDescent="0.25">
      <c r="A112" t="s">
        <v>114</v>
      </c>
      <c r="B112" s="18">
        <f>SUM(B71:B90)</f>
        <v>6.4314342229839667</v>
      </c>
      <c r="C112" s="18"/>
    </row>
    <row r="113" spans="1:3" x14ac:dyDescent="0.25">
      <c r="A113" t="s">
        <v>115</v>
      </c>
      <c r="B113" s="18">
        <f>SUM(B2:B34)</f>
        <v>6.4904236692731168</v>
      </c>
      <c r="C113" s="18"/>
    </row>
    <row r="114" spans="1:3" x14ac:dyDescent="0.25">
      <c r="A114" t="s">
        <v>116</v>
      </c>
      <c r="B114" s="18">
        <f>SUM(B35:B90)</f>
        <v>16.07974886370841</v>
      </c>
      <c r="C114" s="18"/>
    </row>
    <row r="115" spans="1:3" x14ac:dyDescent="0.25">
      <c r="A115" t="s">
        <v>108</v>
      </c>
      <c r="B115" s="18">
        <f>SUM(B2,B3,B4,B5,B6,B7,B8,B9,B10,B11,B12,B13,B14,B15,B16,B18,B19,B20,B21,B22,B23,B24,B25,B26,B27,B29,B31,B33,B34,B35,B36,B37,B38,B41,B44,B45,B46,B65,B72)</f>
        <v>8.4763463708117062</v>
      </c>
      <c r="C115" s="18"/>
    </row>
    <row r="116" spans="1:3" x14ac:dyDescent="0.25">
      <c r="A116" t="s">
        <v>109</v>
      </c>
      <c r="B116" s="18">
        <f>SUM(B2:B90)</f>
        <v>22.570172532981527</v>
      </c>
      <c r="C116" s="18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3" sqref="A3"/>
    </sheetView>
  </sheetViews>
  <sheetFormatPr defaultRowHeight="15" x14ac:dyDescent="0.25"/>
  <sheetData>
    <row r="1" spans="1:8" x14ac:dyDescent="0.25">
      <c r="A1" s="22"/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1"/>
      <c r="C2" s="21"/>
      <c r="D2" s="21"/>
      <c r="E2" s="21"/>
      <c r="F2" s="21"/>
      <c r="G2" s="21"/>
      <c r="H2" s="21"/>
    </row>
    <row r="3" spans="1:8" x14ac:dyDescent="0.25">
      <c r="A3" s="22"/>
      <c r="B3" s="21"/>
      <c r="C3" s="21"/>
      <c r="D3" s="21"/>
      <c r="E3" s="21"/>
      <c r="F3" s="21"/>
      <c r="G3" s="21"/>
      <c r="H3" s="21"/>
    </row>
    <row r="4" spans="1:8" x14ac:dyDescent="0.25">
      <c r="A4" s="22"/>
      <c r="B4" s="21"/>
      <c r="C4" s="21"/>
      <c r="D4" s="21"/>
      <c r="E4" s="21"/>
      <c r="F4" s="21"/>
      <c r="G4" s="21"/>
      <c r="H4" s="21"/>
    </row>
    <row r="5" spans="1:8" x14ac:dyDescent="0.25">
      <c r="A5" s="22"/>
      <c r="B5" s="21"/>
      <c r="C5" s="21"/>
      <c r="D5" s="21"/>
      <c r="E5" s="21"/>
      <c r="F5" s="21"/>
      <c r="G5" s="21"/>
      <c r="H5" s="21"/>
    </row>
    <row r="6" spans="1:8" ht="27" x14ac:dyDescent="0.25">
      <c r="A6" s="24" t="s">
        <v>122</v>
      </c>
      <c r="B6" s="23" t="s">
        <v>123</v>
      </c>
      <c r="C6" s="23" t="s">
        <v>124</v>
      </c>
      <c r="D6" s="23" t="s">
        <v>121</v>
      </c>
      <c r="E6" s="23" t="s">
        <v>125</v>
      </c>
      <c r="F6" s="23" t="s">
        <v>120</v>
      </c>
      <c r="G6" s="23" t="s">
        <v>126</v>
      </c>
      <c r="H6" s="23" t="s">
        <v>127</v>
      </c>
    </row>
    <row r="7" spans="1:8" x14ac:dyDescent="0.25">
      <c r="A7" s="25" t="s">
        <v>128</v>
      </c>
      <c r="B7" s="26">
        <v>14.122994446420762</v>
      </c>
      <c r="C7" s="26">
        <v>18.116994496269289</v>
      </c>
      <c r="D7" s="26">
        <v>30.847175740987048</v>
      </c>
      <c r="E7" s="27">
        <v>4.2894658730176713</v>
      </c>
      <c r="F7" s="26">
        <v>11.369089833845791</v>
      </c>
      <c r="G7" s="26">
        <v>8.9516627883000979</v>
      </c>
      <c r="H7" s="26">
        <v>12.302843405379562</v>
      </c>
    </row>
    <row r="8" spans="1:8" x14ac:dyDescent="0.25">
      <c r="A8" s="25" t="s">
        <v>129</v>
      </c>
      <c r="B8" s="26">
        <v>10.92</v>
      </c>
      <c r="C8" s="26">
        <v>15.86</v>
      </c>
      <c r="D8" s="26">
        <v>40.86</v>
      </c>
      <c r="E8" s="27">
        <v>2.13</v>
      </c>
      <c r="F8" s="26">
        <v>10.02</v>
      </c>
      <c r="G8" s="26">
        <v>5.04</v>
      </c>
      <c r="H8" s="26">
        <v>15.17</v>
      </c>
    </row>
    <row r="9" spans="1:8" x14ac:dyDescent="0.25">
      <c r="A9" s="25" t="s">
        <v>130</v>
      </c>
      <c r="B9" s="26">
        <v>11.9</v>
      </c>
      <c r="C9" s="26">
        <v>14.74</v>
      </c>
      <c r="D9" s="26">
        <v>35.61</v>
      </c>
      <c r="E9" s="27">
        <v>1.89</v>
      </c>
      <c r="F9" s="26">
        <v>10.77</v>
      </c>
      <c r="G9" s="26">
        <v>5.73</v>
      </c>
      <c r="H9" s="26">
        <v>19.349999999999998</v>
      </c>
    </row>
    <row r="10" spans="1:8" x14ac:dyDescent="0.25">
      <c r="A10" s="25" t="s">
        <v>131</v>
      </c>
      <c r="B10" s="26">
        <v>18.29</v>
      </c>
      <c r="C10" s="26">
        <v>18.670000000000002</v>
      </c>
      <c r="D10" s="26">
        <v>23.35</v>
      </c>
      <c r="E10" s="27">
        <v>3.7299999999999995</v>
      </c>
      <c r="F10" s="26">
        <v>8.56</v>
      </c>
      <c r="G10" s="26">
        <v>6.5600000000000005</v>
      </c>
      <c r="H10" s="26">
        <v>20.83</v>
      </c>
    </row>
    <row r="11" spans="1:8" x14ac:dyDescent="0.25">
      <c r="A11" s="25" t="s">
        <v>132</v>
      </c>
      <c r="B11" s="26">
        <v>10.88</v>
      </c>
      <c r="C11" s="26">
        <v>16.82</v>
      </c>
      <c r="D11" s="26">
        <v>29.96</v>
      </c>
      <c r="E11" s="27">
        <v>4.84</v>
      </c>
      <c r="F11" s="26">
        <v>16.79</v>
      </c>
      <c r="G11" s="26">
        <v>7.43</v>
      </c>
      <c r="H11" s="26">
        <v>13.290000000000001</v>
      </c>
    </row>
    <row r="12" spans="1:8" x14ac:dyDescent="0.25">
      <c r="A12" s="25" t="s">
        <v>133</v>
      </c>
      <c r="B12" s="26">
        <v>13.44</v>
      </c>
      <c r="C12" s="26">
        <v>14.93</v>
      </c>
      <c r="D12" s="26">
        <v>43.26</v>
      </c>
      <c r="E12" s="27">
        <v>2.02</v>
      </c>
      <c r="F12" s="26">
        <v>5.21</v>
      </c>
      <c r="G12" s="26">
        <v>4.96</v>
      </c>
      <c r="H12" s="26">
        <v>16.170000000000002</v>
      </c>
    </row>
    <row r="13" spans="1:8" x14ac:dyDescent="0.25">
      <c r="A13" s="25" t="s">
        <v>134</v>
      </c>
      <c r="B13" s="26">
        <v>16.87</v>
      </c>
      <c r="C13" s="26">
        <v>13.09</v>
      </c>
      <c r="D13" s="26">
        <v>29.35</v>
      </c>
      <c r="E13" s="27">
        <v>4.29</v>
      </c>
      <c r="F13" s="26">
        <v>12.08</v>
      </c>
      <c r="G13" s="26">
        <v>11.24</v>
      </c>
      <c r="H13" s="26">
        <v>13.07</v>
      </c>
    </row>
    <row r="14" spans="1:8" x14ac:dyDescent="0.25">
      <c r="A14" s="25" t="s">
        <v>135</v>
      </c>
      <c r="B14" s="26">
        <v>12</v>
      </c>
      <c r="C14" s="26">
        <v>14.27</v>
      </c>
      <c r="D14" s="26">
        <v>41.32</v>
      </c>
      <c r="E14" s="27">
        <v>1.49</v>
      </c>
      <c r="F14" s="26">
        <v>9.52</v>
      </c>
      <c r="G14" s="26">
        <v>5.73</v>
      </c>
      <c r="H14" s="26">
        <v>15.66</v>
      </c>
    </row>
    <row r="15" spans="1:8" x14ac:dyDescent="0.25">
      <c r="A15" s="25" t="s">
        <v>136</v>
      </c>
      <c r="B15" s="26">
        <v>11.06</v>
      </c>
      <c r="C15" s="26">
        <v>14.79</v>
      </c>
      <c r="D15" s="26">
        <v>41.42</v>
      </c>
      <c r="E15" s="27">
        <v>5.2</v>
      </c>
      <c r="F15" s="26">
        <v>5.41</v>
      </c>
      <c r="G15" s="26">
        <v>5.64</v>
      </c>
      <c r="H15" s="26">
        <v>16.48</v>
      </c>
    </row>
    <row r="16" spans="1:8" x14ac:dyDescent="0.25">
      <c r="A16" s="25" t="s">
        <v>137</v>
      </c>
      <c r="B16" s="26">
        <v>9.27</v>
      </c>
      <c r="C16" s="26">
        <v>14.34</v>
      </c>
      <c r="D16" s="26">
        <v>45.12</v>
      </c>
      <c r="E16" s="27">
        <v>2.7199999999999998</v>
      </c>
      <c r="F16" s="26">
        <v>7.56</v>
      </c>
      <c r="G16" s="26">
        <v>6</v>
      </c>
      <c r="H16" s="26">
        <v>14.99</v>
      </c>
    </row>
    <row r="17" spans="1:8" x14ac:dyDescent="0.25">
      <c r="A17" s="25" t="s">
        <v>138</v>
      </c>
      <c r="B17" s="26">
        <v>8.27</v>
      </c>
      <c r="C17" s="26">
        <v>11.35</v>
      </c>
      <c r="D17" s="26">
        <v>36.450000000000003</v>
      </c>
      <c r="E17" s="27">
        <v>1.96</v>
      </c>
      <c r="F17" s="26">
        <v>11.35</v>
      </c>
      <c r="G17" s="26">
        <v>9.66</v>
      </c>
      <c r="H17" s="26">
        <v>20.96</v>
      </c>
    </row>
    <row r="18" spans="1:8" x14ac:dyDescent="0.25">
      <c r="A18" s="25" t="s">
        <v>139</v>
      </c>
      <c r="B18" s="26">
        <v>10.67</v>
      </c>
      <c r="C18" s="26">
        <v>9.98</v>
      </c>
      <c r="D18" s="26">
        <v>36.159999999999997</v>
      </c>
      <c r="E18" s="27">
        <v>3.54</v>
      </c>
      <c r="F18" s="26">
        <v>11.97</v>
      </c>
      <c r="G18" s="26">
        <v>5.98</v>
      </c>
      <c r="H18" s="26">
        <v>21.700000000000003</v>
      </c>
    </row>
    <row r="19" spans="1:8" x14ac:dyDescent="0.25">
      <c r="A19" s="25" t="s">
        <v>140</v>
      </c>
      <c r="B19" s="26">
        <v>14.48</v>
      </c>
      <c r="C19" s="26">
        <v>13.74</v>
      </c>
      <c r="D19" s="26">
        <v>15.45</v>
      </c>
      <c r="E19" s="27">
        <v>2.0299999999999998</v>
      </c>
      <c r="F19" s="26">
        <v>33.75</v>
      </c>
      <c r="G19" s="26">
        <v>2.73</v>
      </c>
      <c r="H19" s="26">
        <v>17.809999999999999</v>
      </c>
    </row>
    <row r="20" spans="1:8" x14ac:dyDescent="0.25">
      <c r="A20" s="25" t="s">
        <v>141</v>
      </c>
      <c r="B20" s="26">
        <v>12.61</v>
      </c>
      <c r="C20" s="26">
        <v>18.25</v>
      </c>
      <c r="D20" s="26">
        <v>32.25</v>
      </c>
      <c r="E20" s="27">
        <v>7.54</v>
      </c>
      <c r="F20" s="26">
        <v>13.8</v>
      </c>
      <c r="G20" s="26">
        <v>5.5</v>
      </c>
      <c r="H20" s="26">
        <v>10.050000000000001</v>
      </c>
    </row>
    <row r="21" spans="1:8" x14ac:dyDescent="0.25">
      <c r="A21" s="25" t="s">
        <v>142</v>
      </c>
      <c r="B21" s="26">
        <v>16.71</v>
      </c>
      <c r="C21" s="26">
        <v>12.43</v>
      </c>
      <c r="D21" s="26">
        <v>25.51</v>
      </c>
      <c r="E21" s="27">
        <v>2.67</v>
      </c>
      <c r="F21" s="26">
        <v>6.1</v>
      </c>
      <c r="G21" s="26">
        <v>20.18</v>
      </c>
      <c r="H21" s="26">
        <v>16.399999999999999</v>
      </c>
    </row>
    <row r="22" spans="1:8" x14ac:dyDescent="0.25">
      <c r="A22" s="25" t="s">
        <v>143</v>
      </c>
      <c r="B22" s="26">
        <v>9.25</v>
      </c>
      <c r="C22" s="26">
        <v>14.57</v>
      </c>
      <c r="D22" s="26">
        <v>38.49</v>
      </c>
      <c r="E22" s="27">
        <v>3.27</v>
      </c>
      <c r="F22" s="26">
        <v>7.75</v>
      </c>
      <c r="G22" s="26">
        <v>6.66</v>
      </c>
      <c r="H22" s="26">
        <v>20.009999999999998</v>
      </c>
    </row>
    <row r="23" spans="1:8" x14ac:dyDescent="0.25">
      <c r="A23" s="25" t="s">
        <v>144</v>
      </c>
      <c r="B23" s="26">
        <v>10.52</v>
      </c>
      <c r="C23" s="26">
        <v>20.13</v>
      </c>
      <c r="D23" s="26">
        <v>35.01</v>
      </c>
      <c r="E23" s="27">
        <v>4.95</v>
      </c>
      <c r="F23" s="26">
        <v>9.9499999999999993</v>
      </c>
      <c r="G23" s="26">
        <v>6.3599999999999994</v>
      </c>
      <c r="H23" s="26">
        <v>13.08</v>
      </c>
    </row>
    <row r="24" spans="1:8" x14ac:dyDescent="0.25">
      <c r="A24" s="25" t="s">
        <v>145</v>
      </c>
      <c r="B24" s="26">
        <v>16.260000000000002</v>
      </c>
      <c r="C24" s="26">
        <v>12.95</v>
      </c>
      <c r="D24" s="26">
        <v>12.43</v>
      </c>
      <c r="E24" s="27">
        <v>6.71</v>
      </c>
      <c r="F24" s="26">
        <v>21.8</v>
      </c>
      <c r="G24" s="26">
        <v>13.280000000000001</v>
      </c>
      <c r="H24" s="26">
        <v>16.57</v>
      </c>
    </row>
    <row r="25" spans="1:8" x14ac:dyDescent="0.25">
      <c r="A25" s="25" t="s">
        <v>146</v>
      </c>
      <c r="B25" s="26">
        <v>11.81</v>
      </c>
      <c r="C25" s="26">
        <v>11.99</v>
      </c>
      <c r="D25" s="26">
        <v>42.09</v>
      </c>
      <c r="E25" s="27">
        <v>4.25</v>
      </c>
      <c r="F25" s="26">
        <v>11.36</v>
      </c>
      <c r="G25" s="26">
        <v>3.08</v>
      </c>
      <c r="H25" s="26">
        <v>15.420000000000002</v>
      </c>
    </row>
    <row r="26" spans="1:8" x14ac:dyDescent="0.25">
      <c r="A26" s="25" t="s">
        <v>147</v>
      </c>
      <c r="B26" s="26">
        <v>11.6</v>
      </c>
      <c r="C26" s="26">
        <v>12.72</v>
      </c>
      <c r="D26" s="26">
        <v>35.229999999999997</v>
      </c>
      <c r="E26" s="27">
        <v>3.91</v>
      </c>
      <c r="F26" s="26">
        <v>10.7</v>
      </c>
      <c r="G26" s="26">
        <v>6.85</v>
      </c>
      <c r="H26" s="26">
        <v>18.979999999999997</v>
      </c>
    </row>
    <row r="27" spans="1:8" x14ac:dyDescent="0.25">
      <c r="A27" s="25" t="s">
        <v>148</v>
      </c>
      <c r="B27" s="26">
        <v>18.579999999999998</v>
      </c>
      <c r="C27" s="26">
        <v>16.559999999999999</v>
      </c>
      <c r="D27" s="26">
        <v>25.79</v>
      </c>
      <c r="E27" s="27">
        <v>5.09</v>
      </c>
      <c r="F27" s="26">
        <v>10.45</v>
      </c>
      <c r="G27" s="26">
        <v>7.3999999999999995</v>
      </c>
      <c r="H27" s="26">
        <v>16.12</v>
      </c>
    </row>
    <row r="28" spans="1:8" x14ac:dyDescent="0.25">
      <c r="A28" s="25" t="s">
        <v>149</v>
      </c>
      <c r="B28" s="26">
        <v>12.99</v>
      </c>
      <c r="C28" s="26">
        <v>16.850000000000001</v>
      </c>
      <c r="D28" s="26">
        <v>38.17</v>
      </c>
      <c r="E28" s="27">
        <v>3.02</v>
      </c>
      <c r="F28" s="26">
        <v>9.24</v>
      </c>
      <c r="G28" s="26">
        <v>6.1400000000000006</v>
      </c>
      <c r="H28" s="26">
        <v>13.59</v>
      </c>
    </row>
    <row r="29" spans="1:8" x14ac:dyDescent="0.25">
      <c r="A29" s="25" t="s">
        <v>150</v>
      </c>
      <c r="B29" s="26">
        <v>13.29</v>
      </c>
      <c r="C29" s="26">
        <v>11.69</v>
      </c>
      <c r="D29" s="26">
        <v>36.11</v>
      </c>
      <c r="E29" s="27">
        <v>4.1099999999999994</v>
      </c>
      <c r="F29" s="26">
        <v>11.46</v>
      </c>
      <c r="G29" s="26">
        <v>7.73</v>
      </c>
      <c r="H29" s="26">
        <v>15.61</v>
      </c>
    </row>
    <row r="30" spans="1:8" x14ac:dyDescent="0.25">
      <c r="A30" s="25" t="s">
        <v>151</v>
      </c>
      <c r="B30" s="26">
        <v>14.33</v>
      </c>
      <c r="C30" s="26">
        <v>14.37</v>
      </c>
      <c r="D30" s="26">
        <v>35.93</v>
      </c>
      <c r="E30" s="27">
        <v>3.08</v>
      </c>
      <c r="F30" s="26">
        <v>6.46</v>
      </c>
      <c r="G30" s="26">
        <v>7.2899999999999991</v>
      </c>
      <c r="H30" s="26">
        <v>18.540000000000003</v>
      </c>
    </row>
    <row r="31" spans="1:8" x14ac:dyDescent="0.25">
      <c r="A31" s="25" t="s">
        <v>152</v>
      </c>
      <c r="B31" s="26">
        <v>9.92</v>
      </c>
      <c r="C31" s="26">
        <v>19.72</v>
      </c>
      <c r="D31" s="26">
        <v>28.97</v>
      </c>
      <c r="E31" s="27">
        <v>3.72</v>
      </c>
      <c r="F31" s="26">
        <v>14.43</v>
      </c>
      <c r="G31" s="26">
        <v>10.130000000000001</v>
      </c>
      <c r="H31" s="26">
        <v>13.11</v>
      </c>
    </row>
    <row r="32" spans="1:8" x14ac:dyDescent="0.25">
      <c r="A32" s="25" t="s">
        <v>153</v>
      </c>
      <c r="B32" s="26">
        <v>13.79</v>
      </c>
      <c r="C32" s="26">
        <v>13.77</v>
      </c>
      <c r="D32" s="26">
        <v>35.89</v>
      </c>
      <c r="E32" s="27">
        <v>3.69</v>
      </c>
      <c r="F32" s="26">
        <v>10.72</v>
      </c>
      <c r="G32" s="26">
        <v>6.8</v>
      </c>
      <c r="H32" s="26">
        <v>15.34</v>
      </c>
    </row>
    <row r="33" spans="1:8" x14ac:dyDescent="0.25">
      <c r="A33" s="25" t="s">
        <v>154</v>
      </c>
      <c r="B33" s="26">
        <v>11.2</v>
      </c>
      <c r="C33" s="26">
        <v>14.7</v>
      </c>
      <c r="D33" s="26">
        <v>33.85</v>
      </c>
      <c r="E33" s="27">
        <v>4.82</v>
      </c>
      <c r="F33" s="26">
        <v>12.62</v>
      </c>
      <c r="G33" s="26">
        <v>7.41</v>
      </c>
      <c r="H33" s="26">
        <v>15.399999999999999</v>
      </c>
    </row>
    <row r="34" spans="1:8" x14ac:dyDescent="0.25">
      <c r="A34" s="25" t="s">
        <v>155</v>
      </c>
      <c r="B34" s="26">
        <v>13.23</v>
      </c>
      <c r="C34" s="26">
        <v>13.27</v>
      </c>
      <c r="D34" s="26">
        <v>40.74</v>
      </c>
      <c r="E34" s="27">
        <v>2.15</v>
      </c>
      <c r="F34" s="26">
        <v>8.17</v>
      </c>
      <c r="G34" s="26">
        <v>5.4499999999999993</v>
      </c>
      <c r="H34" s="26">
        <v>17</v>
      </c>
    </row>
    <row r="35" spans="1:8" x14ac:dyDescent="0.25">
      <c r="A35" s="25" t="s">
        <v>156</v>
      </c>
      <c r="B35" s="26">
        <v>17.07</v>
      </c>
      <c r="C35" s="26">
        <v>5.35</v>
      </c>
      <c r="D35" s="26">
        <v>40.729999999999997</v>
      </c>
      <c r="E35" s="27">
        <v>2.2200000000000002</v>
      </c>
      <c r="F35" s="26">
        <v>12.8</v>
      </c>
      <c r="G35" s="26">
        <v>7.63</v>
      </c>
      <c r="H35" s="26">
        <v>14.2</v>
      </c>
    </row>
    <row r="36" spans="1:8" x14ac:dyDescent="0.25">
      <c r="A36" s="25" t="s">
        <v>157</v>
      </c>
      <c r="B36" s="26">
        <v>13.47</v>
      </c>
      <c r="C36" s="26">
        <v>15.79</v>
      </c>
      <c r="D36" s="26">
        <v>33.5</v>
      </c>
      <c r="E36" s="27">
        <v>4.45</v>
      </c>
      <c r="F36" s="26">
        <v>10.18</v>
      </c>
      <c r="G36" s="26">
        <v>10.86</v>
      </c>
      <c r="H36" s="26">
        <v>11.760000000000002</v>
      </c>
    </row>
    <row r="37" spans="1:8" x14ac:dyDescent="0.25">
      <c r="A37" s="25" t="s">
        <v>158</v>
      </c>
      <c r="B37" s="26">
        <v>16.600000000000001</v>
      </c>
      <c r="C37" s="26">
        <v>20.53</v>
      </c>
      <c r="D37" s="26">
        <v>19.39</v>
      </c>
      <c r="E37" s="27">
        <v>1.78</v>
      </c>
      <c r="F37" s="26">
        <v>10.55</v>
      </c>
      <c r="G37" s="26">
        <v>17.61</v>
      </c>
      <c r="H37" s="26">
        <v>13.540000000000001</v>
      </c>
    </row>
    <row r="38" spans="1:8" x14ac:dyDescent="0.25">
      <c r="A38" s="25"/>
      <c r="B38" s="26">
        <v>0</v>
      </c>
      <c r="C38" s="26">
        <v>0</v>
      </c>
      <c r="D38" s="26">
        <v>0</v>
      </c>
      <c r="E38" s="27">
        <v>0</v>
      </c>
      <c r="F38" s="26">
        <v>0</v>
      </c>
      <c r="G38" s="26">
        <v>0</v>
      </c>
      <c r="H38" s="26">
        <v>0</v>
      </c>
    </row>
    <row r="39" spans="1:8" x14ac:dyDescent="0.25">
      <c r="A39" s="25" t="s">
        <v>190</v>
      </c>
      <c r="B39" s="26">
        <v>13.077515949884544</v>
      </c>
      <c r="C39" s="26">
        <v>14.720548209557075</v>
      </c>
      <c r="D39" s="26">
        <v>33.523779862612479</v>
      </c>
      <c r="E39" s="27">
        <v>3.5986924475166981</v>
      </c>
      <c r="F39" s="26">
        <v>11.383841607543413</v>
      </c>
      <c r="G39" s="26">
        <v>7.8068278318806499</v>
      </c>
      <c r="H39" s="26">
        <v>15.887188496947729</v>
      </c>
    </row>
    <row r="40" spans="1:8" x14ac:dyDescent="0.25">
      <c r="A40" s="29"/>
      <c r="B40" s="28"/>
      <c r="C40" s="28"/>
      <c r="D40" s="28"/>
      <c r="E40" s="28"/>
      <c r="F40" s="28"/>
      <c r="G40" s="28"/>
      <c r="H40" s="28"/>
    </row>
    <row r="41" spans="1:8" ht="15" customHeight="1" x14ac:dyDescent="0.25">
      <c r="A41" s="30"/>
      <c r="B41" s="28"/>
      <c r="C41" s="28"/>
      <c r="D41" s="28"/>
      <c r="E41" s="28"/>
      <c r="F41" s="28"/>
      <c r="G41" s="28"/>
      <c r="H41" s="28"/>
    </row>
    <row r="42" spans="1:8" x14ac:dyDescent="0.25">
      <c r="A42" s="31"/>
      <c r="B42" s="21"/>
      <c r="C42" s="21"/>
      <c r="D42" s="21"/>
      <c r="E42" s="21"/>
      <c r="F42" s="21"/>
      <c r="G42" s="21"/>
      <c r="H42" s="21"/>
    </row>
    <row r="43" spans="1:8" x14ac:dyDescent="0.25">
      <c r="A43" s="31"/>
      <c r="B43" s="21"/>
      <c r="C43" s="21"/>
      <c r="D43" s="21"/>
      <c r="E43" s="21"/>
      <c r="F43" s="21"/>
      <c r="G43" s="21"/>
      <c r="H43" s="2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A9" sqref="A9"/>
    </sheetView>
  </sheetViews>
  <sheetFormatPr defaultRowHeight="15" x14ac:dyDescent="0.25"/>
  <cols>
    <col min="1" max="1" width="38.7109375" customWidth="1"/>
    <col min="2" max="2" width="32.28515625" customWidth="1"/>
  </cols>
  <sheetData>
    <row r="1" spans="1:20" x14ac:dyDescent="0.25">
      <c r="A1" s="60"/>
      <c r="B1" s="62" t="s">
        <v>213</v>
      </c>
      <c r="C1" s="62" t="s">
        <v>214</v>
      </c>
    </row>
    <row r="2" spans="1:20" x14ac:dyDescent="0.25">
      <c r="A2" s="61" t="s">
        <v>215</v>
      </c>
      <c r="B2" s="60" t="s">
        <v>216</v>
      </c>
      <c r="C2" s="60" t="s">
        <v>217</v>
      </c>
    </row>
    <row r="3" spans="1:20" x14ac:dyDescent="0.25">
      <c r="A3" s="61" t="s">
        <v>218</v>
      </c>
      <c r="B3" s="60" t="s">
        <v>216</v>
      </c>
      <c r="C3" s="60" t="s">
        <v>217</v>
      </c>
    </row>
    <row r="4" spans="1:20" x14ac:dyDescent="0.25">
      <c r="A4" s="61" t="s">
        <v>219</v>
      </c>
      <c r="B4" s="60" t="s">
        <v>216</v>
      </c>
      <c r="C4" s="60" t="s">
        <v>217</v>
      </c>
    </row>
    <row r="5" spans="1:20" x14ac:dyDescent="0.25">
      <c r="A5" s="61" t="s">
        <v>220</v>
      </c>
      <c r="B5" s="60" t="s">
        <v>216</v>
      </c>
      <c r="C5" s="60" t="s">
        <v>221</v>
      </c>
    </row>
    <row r="6" spans="1:20" x14ac:dyDescent="0.25">
      <c r="A6" s="63" t="s">
        <v>222</v>
      </c>
      <c r="B6" s="60" t="s">
        <v>216</v>
      </c>
      <c r="C6" s="60" t="s">
        <v>221</v>
      </c>
    </row>
    <row r="7" spans="1:20" x14ac:dyDescent="0.25">
      <c r="A7" s="61" t="s">
        <v>223</v>
      </c>
      <c r="B7" s="60" t="s">
        <v>216</v>
      </c>
      <c r="C7" s="60" t="s">
        <v>221</v>
      </c>
    </row>
    <row r="8" spans="1:20" x14ac:dyDescent="0.25">
      <c r="A8" s="61" t="s">
        <v>224</v>
      </c>
      <c r="B8" s="60" t="s">
        <v>216</v>
      </c>
      <c r="C8" s="60" t="s">
        <v>221</v>
      </c>
    </row>
    <row r="9" spans="1:20" x14ac:dyDescent="0.25">
      <c r="A9" s="61" t="s">
        <v>227</v>
      </c>
      <c r="B9" s="60" t="s">
        <v>225</v>
      </c>
      <c r="C9" s="60" t="s">
        <v>226</v>
      </c>
    </row>
    <row r="10" spans="1:20" x14ac:dyDescent="0.25">
      <c r="A10" s="61" t="s">
        <v>228</v>
      </c>
      <c r="B10" s="60" t="s">
        <v>225</v>
      </c>
      <c r="C10" s="60" t="s">
        <v>226</v>
      </c>
    </row>
    <row r="11" spans="1:20" x14ac:dyDescent="0.25">
      <c r="A11" s="61" t="s">
        <v>229</v>
      </c>
      <c r="B11" s="60" t="s">
        <v>230</v>
      </c>
      <c r="C11" s="60"/>
    </row>
    <row r="12" spans="1:20" x14ac:dyDescent="0.25">
      <c r="A12" s="61" t="s">
        <v>231</v>
      </c>
      <c r="B12" s="60" t="s">
        <v>232</v>
      </c>
      <c r="C12" s="60"/>
    </row>
    <row r="13" spans="1:20" x14ac:dyDescent="0.25">
      <c r="A13" s="61" t="s">
        <v>233</v>
      </c>
      <c r="B13" s="60" t="s">
        <v>234</v>
      </c>
      <c r="C13" s="60"/>
    </row>
    <row r="14" spans="1:20" x14ac:dyDescent="0.25">
      <c r="A14" s="61" t="s">
        <v>236</v>
      </c>
      <c r="B14" s="65" t="s">
        <v>235</v>
      </c>
      <c r="C14" s="81" t="s">
        <v>271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82"/>
      <c r="P14" s="82"/>
      <c r="Q14" s="82"/>
      <c r="R14" s="82"/>
      <c r="S14" s="82"/>
      <c r="T14" s="82"/>
    </row>
    <row r="15" spans="1:20" ht="15.75" x14ac:dyDescent="0.25">
      <c r="A15" s="61" t="s">
        <v>237</v>
      </c>
      <c r="B15" s="64" t="s">
        <v>238</v>
      </c>
      <c r="C15" s="60" t="s">
        <v>239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B2" workbookViewId="0">
      <selection activeCell="H2" sqref="H2"/>
    </sheetView>
  </sheetViews>
  <sheetFormatPr defaultRowHeight="15" x14ac:dyDescent="0.25"/>
  <cols>
    <col min="1" max="2" width="13" customWidth="1"/>
  </cols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 t="s">
        <v>22</v>
      </c>
      <c r="B2" s="7">
        <v>11.583972716185658</v>
      </c>
      <c r="C2" s="7">
        <v>51.435129107803419</v>
      </c>
      <c r="D2" s="7">
        <v>183.56203045784409</v>
      </c>
    </row>
    <row r="3" spans="1:4" x14ac:dyDescent="0.25">
      <c r="A3" t="s">
        <v>23</v>
      </c>
      <c r="B3" s="7">
        <v>33.650816326530617</v>
      </c>
      <c r="C3" s="7">
        <v>12.659790280257779</v>
      </c>
      <c r="D3" s="7">
        <v>217.138105061099</v>
      </c>
    </row>
    <row r="4" spans="1:4" x14ac:dyDescent="0.25">
      <c r="A4" t="s">
        <v>24</v>
      </c>
      <c r="B4" s="7">
        <v>25.880425531914891</v>
      </c>
      <c r="C4" s="7">
        <v>24.996723257550382</v>
      </c>
      <c r="D4" s="7">
        <v>177.50959767853655</v>
      </c>
    </row>
    <row r="5" spans="1:4" x14ac:dyDescent="0.25">
      <c r="A5" t="s">
        <v>25</v>
      </c>
      <c r="B5" s="7">
        <v>21.200243161094225</v>
      </c>
      <c r="C5" s="7">
        <v>18.827732994369153</v>
      </c>
      <c r="D5" s="7">
        <v>250.03489784592631</v>
      </c>
    </row>
    <row r="6" spans="1:4" x14ac:dyDescent="0.25">
      <c r="A6" t="s">
        <v>26</v>
      </c>
      <c r="B6" s="7">
        <v>42.994601907796401</v>
      </c>
      <c r="C6" s="7">
        <v>16.855843890712691</v>
      </c>
      <c r="D6" s="7">
        <v>252.75066742302491</v>
      </c>
    </row>
    <row r="7" spans="1:4" x14ac:dyDescent="0.25">
      <c r="A7" t="s">
        <v>27</v>
      </c>
      <c r="B7" s="7">
        <v>63.559346504559258</v>
      </c>
      <c r="C7" s="7">
        <v>45.045380726366425</v>
      </c>
      <c r="D7" s="7">
        <v>225.69916451874937</v>
      </c>
    </row>
    <row r="8" spans="1:4" x14ac:dyDescent="0.25">
      <c r="A8" t="s">
        <v>28</v>
      </c>
      <c r="B8" s="7">
        <v>34.213421052631581</v>
      </c>
      <c r="C8" s="7">
        <v>18.823392837414271</v>
      </c>
      <c r="D8" s="7">
        <v>177.25896887334886</v>
      </c>
    </row>
    <row r="9" spans="1:4" x14ac:dyDescent="0.25">
      <c r="A9" t="s">
        <v>29</v>
      </c>
      <c r="B9" s="7">
        <v>35.995704347811731</v>
      </c>
      <c r="C9" s="7">
        <v>10.886512050467271</v>
      </c>
      <c r="D9" s="7">
        <v>192.12116448123521</v>
      </c>
    </row>
    <row r="10" spans="1:4" x14ac:dyDescent="0.25">
      <c r="A10" t="s">
        <v>30</v>
      </c>
      <c r="B10" s="7">
        <v>40.477520215633426</v>
      </c>
      <c r="C10" s="7">
        <v>12.684058695578816</v>
      </c>
      <c r="D10" s="7">
        <v>146.52441839872029</v>
      </c>
    </row>
    <row r="11" spans="1:4" x14ac:dyDescent="0.25">
      <c r="A11" t="s">
        <v>31</v>
      </c>
      <c r="B11" s="7">
        <v>44.802389078498294</v>
      </c>
      <c r="C11" s="7">
        <v>20.47537570615621</v>
      </c>
      <c r="D11" s="7">
        <v>143.81533702997228</v>
      </c>
    </row>
    <row r="12" spans="1:4" x14ac:dyDescent="0.25">
      <c r="A12" t="s">
        <v>32</v>
      </c>
      <c r="B12" s="7">
        <v>62.373723404255323</v>
      </c>
      <c r="C12" s="7">
        <v>10.792180070902219</v>
      </c>
      <c r="D12" s="7">
        <v>162.31170612851929</v>
      </c>
    </row>
    <row r="13" spans="1:4" x14ac:dyDescent="0.25">
      <c r="A13" t="s">
        <v>33</v>
      </c>
      <c r="B13" s="7">
        <v>45.380613496932519</v>
      </c>
      <c r="C13" s="7">
        <v>32.600888090982913</v>
      </c>
      <c r="D13" s="7">
        <v>158.34003531760428</v>
      </c>
    </row>
    <row r="14" spans="1:4" x14ac:dyDescent="0.25">
      <c r="A14" t="s">
        <v>34</v>
      </c>
      <c r="B14" s="7">
        <v>42.94092695684288</v>
      </c>
      <c r="C14" s="7">
        <v>24.179630421445637</v>
      </c>
      <c r="D14" s="7">
        <v>172.62748966607688</v>
      </c>
    </row>
    <row r="15" spans="1:4" x14ac:dyDescent="0.25">
      <c r="A15" t="s">
        <v>35</v>
      </c>
      <c r="B15" s="7">
        <v>40.543809523809522</v>
      </c>
      <c r="C15" s="7">
        <v>22.802730029641495</v>
      </c>
      <c r="D15" s="7">
        <v>175.19591621406497</v>
      </c>
    </row>
    <row r="16" spans="1:4" x14ac:dyDescent="0.25">
      <c r="A16" t="s">
        <v>36</v>
      </c>
      <c r="B16" s="7">
        <v>46.037753202342678</v>
      </c>
      <c r="C16" s="7">
        <v>15.082431883591108</v>
      </c>
      <c r="D16" s="7">
        <v>206.59912400170896</v>
      </c>
    </row>
    <row r="17" spans="1:4" x14ac:dyDescent="0.25">
      <c r="A17" t="s">
        <v>167</v>
      </c>
      <c r="B17" s="7">
        <v>59.821408334847789</v>
      </c>
      <c r="C17" s="7">
        <v>60.84370871071107</v>
      </c>
      <c r="D17" s="7">
        <v>170.93044236315322</v>
      </c>
    </row>
    <row r="18" spans="1:4" x14ac:dyDescent="0.25">
      <c r="A18" t="s">
        <v>37</v>
      </c>
      <c r="B18" s="7">
        <v>77.13135529366275</v>
      </c>
      <c r="C18" s="7">
        <v>31.732453471463742</v>
      </c>
      <c r="D18" s="7">
        <v>246.81055338666914</v>
      </c>
    </row>
    <row r="19" spans="1:4" x14ac:dyDescent="0.25">
      <c r="A19" t="s">
        <v>38</v>
      </c>
      <c r="B19" s="7">
        <v>55.733590996047653</v>
      </c>
      <c r="C19" s="7">
        <v>39.488880220040059</v>
      </c>
      <c r="D19" s="7">
        <v>213.8303516759517</v>
      </c>
    </row>
    <row r="20" spans="1:4" x14ac:dyDescent="0.25">
      <c r="A20" t="s">
        <v>168</v>
      </c>
      <c r="B20" s="7">
        <v>66.42412995429649</v>
      </c>
      <c r="C20" s="7">
        <v>31.603848521885357</v>
      </c>
      <c r="D20" s="7">
        <v>181.10329872127156</v>
      </c>
    </row>
    <row r="21" spans="1:4" x14ac:dyDescent="0.25">
      <c r="A21" t="s">
        <v>39</v>
      </c>
      <c r="B21" s="7">
        <v>73.885155539865934</v>
      </c>
      <c r="C21" s="7">
        <v>30.734078231665897</v>
      </c>
      <c r="D21" s="7">
        <v>198.01216344071227</v>
      </c>
    </row>
    <row r="22" spans="1:4" x14ac:dyDescent="0.25">
      <c r="A22" t="s">
        <v>40</v>
      </c>
      <c r="B22" s="7">
        <v>56.94631096619559</v>
      </c>
      <c r="C22" s="7">
        <v>35.654542701821917</v>
      </c>
      <c r="D22" s="7">
        <v>194.21308761207064</v>
      </c>
    </row>
    <row r="23" spans="1:4" x14ac:dyDescent="0.25">
      <c r="A23" t="s">
        <v>41</v>
      </c>
      <c r="B23" s="7">
        <v>43.103711911357344</v>
      </c>
      <c r="C23" s="7">
        <v>31.815104049112993</v>
      </c>
      <c r="D23" s="7">
        <v>207.31935745101481</v>
      </c>
    </row>
    <row r="24" spans="1:4" x14ac:dyDescent="0.25">
      <c r="A24" t="s">
        <v>42</v>
      </c>
      <c r="B24" s="7">
        <v>45.043617021276596</v>
      </c>
      <c r="C24" s="7">
        <v>84.020873400695933</v>
      </c>
      <c r="D24" s="7">
        <v>165.03898820126525</v>
      </c>
    </row>
    <row r="25" spans="1:4" x14ac:dyDescent="0.25">
      <c r="A25" t="s">
        <v>43</v>
      </c>
      <c r="B25" s="7">
        <v>69.290420614036677</v>
      </c>
      <c r="C25" s="7">
        <v>6.3474031695297404</v>
      </c>
      <c r="D25" s="7">
        <v>131.22041064522057</v>
      </c>
    </row>
    <row r="26" spans="1:4" x14ac:dyDescent="0.25">
      <c r="A26" t="s">
        <v>44</v>
      </c>
      <c r="B26" s="7">
        <v>80.449093084357159</v>
      </c>
      <c r="C26" s="7">
        <v>29.318296018052322</v>
      </c>
      <c r="D26" s="7">
        <v>208.89514396578028</v>
      </c>
    </row>
    <row r="27" spans="1:4" x14ac:dyDescent="0.25">
      <c r="A27" t="s">
        <v>45</v>
      </c>
      <c r="B27" s="7">
        <v>64.242355623100309</v>
      </c>
      <c r="C27" s="7">
        <v>82.36587147425773</v>
      </c>
      <c r="D27" s="7">
        <v>218.14924510236531</v>
      </c>
    </row>
    <row r="28" spans="1:4" x14ac:dyDescent="0.25">
      <c r="A28" t="s">
        <v>46</v>
      </c>
      <c r="B28" s="7">
        <v>176.01088145896657</v>
      </c>
      <c r="C28" s="7">
        <v>28.30659344552835</v>
      </c>
      <c r="D28" s="7">
        <v>172.64990597868345</v>
      </c>
    </row>
    <row r="29" spans="1:4" x14ac:dyDescent="0.25">
      <c r="A29" t="s">
        <v>47</v>
      </c>
      <c r="B29" s="7">
        <v>79.04107806691448</v>
      </c>
      <c r="C29" s="7">
        <v>9.7284419660959465</v>
      </c>
      <c r="D29" s="7">
        <v>143.79294424003533</v>
      </c>
    </row>
    <row r="30" spans="1:4" x14ac:dyDescent="0.25">
      <c r="A30" t="s">
        <v>48</v>
      </c>
      <c r="B30" s="7">
        <v>101.61858301402518</v>
      </c>
      <c r="C30" s="7">
        <v>38.282496038492035</v>
      </c>
      <c r="D30" s="7">
        <v>203.73492362030618</v>
      </c>
    </row>
    <row r="31" spans="1:4" x14ac:dyDescent="0.25">
      <c r="A31" t="s">
        <v>49</v>
      </c>
      <c r="B31" s="7">
        <v>74.389282332635645</v>
      </c>
      <c r="C31" s="7">
        <v>26.391292139960029</v>
      </c>
      <c r="D31" s="7">
        <v>123.09955762164944</v>
      </c>
    </row>
    <row r="32" spans="1:4" x14ac:dyDescent="0.25">
      <c r="A32" t="s">
        <v>50</v>
      </c>
      <c r="B32" s="7">
        <v>132.59379939209725</v>
      </c>
      <c r="C32" s="7">
        <v>25.771313926020756</v>
      </c>
      <c r="D32" s="7">
        <v>177.9144007160894</v>
      </c>
    </row>
    <row r="33" spans="1:4" x14ac:dyDescent="0.25">
      <c r="A33" t="s">
        <v>51</v>
      </c>
      <c r="B33" s="7">
        <v>124.02161679235924</v>
      </c>
      <c r="C33" s="7">
        <v>20.530881349181783</v>
      </c>
      <c r="D33" s="7">
        <v>215.22297363793734</v>
      </c>
    </row>
    <row r="34" spans="1:4" x14ac:dyDescent="0.25">
      <c r="A34" t="s">
        <v>52</v>
      </c>
      <c r="B34" s="7">
        <v>67.620075987841943</v>
      </c>
      <c r="C34" s="7">
        <v>22.310274915946316</v>
      </c>
      <c r="D34" s="7">
        <v>120.28758940291284</v>
      </c>
    </row>
    <row r="35" spans="1:4" x14ac:dyDescent="0.25">
      <c r="A35" t="s">
        <v>53</v>
      </c>
      <c r="B35" s="7">
        <v>146.23650455927054</v>
      </c>
      <c r="C35" s="7">
        <v>152.39673203286478</v>
      </c>
      <c r="D35" s="7">
        <v>173.37035293819375</v>
      </c>
    </row>
    <row r="36" spans="1:4" x14ac:dyDescent="0.25">
      <c r="A36" t="s">
        <v>54</v>
      </c>
      <c r="B36" s="7">
        <v>119.99925209309943</v>
      </c>
      <c r="C36" s="7">
        <v>32.346112626840096</v>
      </c>
      <c r="D36" s="7">
        <v>209.26856050865308</v>
      </c>
    </row>
    <row r="37" spans="1:4" x14ac:dyDescent="0.25">
      <c r="A37" t="s">
        <v>55</v>
      </c>
      <c r="B37" s="7">
        <v>106.00510638297872</v>
      </c>
      <c r="C37" s="7">
        <v>63.699154276998648</v>
      </c>
      <c r="D37" s="7">
        <v>229.61816933629706</v>
      </c>
    </row>
    <row r="38" spans="1:4" x14ac:dyDescent="0.25">
      <c r="A38" t="s">
        <v>56</v>
      </c>
      <c r="B38" s="7">
        <v>104.21931610942249</v>
      </c>
      <c r="C38" s="7">
        <v>12.533220019878673</v>
      </c>
      <c r="D38" s="7">
        <v>173.56482349466347</v>
      </c>
    </row>
    <row r="39" spans="1:4" x14ac:dyDescent="0.25">
      <c r="A39" t="s">
        <v>57</v>
      </c>
      <c r="B39" s="7">
        <v>150.67470846970056</v>
      </c>
      <c r="C39" s="7">
        <v>38.160386980213886</v>
      </c>
      <c r="D39" s="7">
        <v>151.7270666452695</v>
      </c>
    </row>
    <row r="40" spans="1:4" x14ac:dyDescent="0.25">
      <c r="A40" t="s">
        <v>58</v>
      </c>
      <c r="B40" s="7">
        <v>135.25899371069181</v>
      </c>
      <c r="C40" s="7">
        <v>17.595895334099129</v>
      </c>
      <c r="D40" s="7">
        <v>165.3026280096224</v>
      </c>
    </row>
    <row r="41" spans="1:4" x14ac:dyDescent="0.25">
      <c r="A41" t="s">
        <v>59</v>
      </c>
      <c r="B41" s="7">
        <v>175.07085106382979</v>
      </c>
      <c r="C41" s="7">
        <v>17.607037259207232</v>
      </c>
      <c r="D41" s="7">
        <v>181.45870331718103</v>
      </c>
    </row>
    <row r="42" spans="1:4" x14ac:dyDescent="0.25">
      <c r="A42" t="s">
        <v>60</v>
      </c>
      <c r="B42" s="7">
        <v>143.83749644633974</v>
      </c>
      <c r="C42" s="7">
        <v>23.741531710389491</v>
      </c>
      <c r="D42" s="7">
        <v>232.41416587041135</v>
      </c>
    </row>
    <row r="43" spans="1:4" x14ac:dyDescent="0.25">
      <c r="A43" t="s">
        <v>61</v>
      </c>
      <c r="B43" s="7">
        <v>105.884697729744</v>
      </c>
      <c r="C43" s="7">
        <v>11.093231712731619</v>
      </c>
      <c r="D43" s="7">
        <v>131.91652158884855</v>
      </c>
    </row>
    <row r="44" spans="1:4" x14ac:dyDescent="0.25">
      <c r="A44" t="s">
        <v>62</v>
      </c>
      <c r="B44" s="7">
        <v>144.09765952266022</v>
      </c>
      <c r="C44" s="7">
        <v>41.560513937021888</v>
      </c>
      <c r="D44" s="7">
        <v>165.34294630222124</v>
      </c>
    </row>
    <row r="45" spans="1:4" x14ac:dyDescent="0.25">
      <c r="A45" t="s">
        <v>63</v>
      </c>
      <c r="B45" s="7">
        <v>153.17638141809292</v>
      </c>
      <c r="C45" s="7">
        <v>39.542327663843842</v>
      </c>
      <c r="D45" s="7">
        <v>268.78089879997515</v>
      </c>
    </row>
    <row r="46" spans="1:4" x14ac:dyDescent="0.25">
      <c r="A46" t="s">
        <v>64</v>
      </c>
      <c r="B46" s="7">
        <v>376.64057750759878</v>
      </c>
      <c r="C46" s="7">
        <v>103.1824269550623</v>
      </c>
      <c r="D46" s="7">
        <v>308.93916975285356</v>
      </c>
    </row>
    <row r="47" spans="1:4" x14ac:dyDescent="0.25">
      <c r="A47" t="s">
        <v>65</v>
      </c>
      <c r="B47" s="7">
        <v>204.99987804878049</v>
      </c>
      <c r="C47" s="7">
        <v>1.8533237088047489</v>
      </c>
      <c r="D47" s="7">
        <v>142.24982571046158</v>
      </c>
    </row>
    <row r="48" spans="1:4" x14ac:dyDescent="0.25">
      <c r="A48" t="s">
        <v>66</v>
      </c>
      <c r="B48" s="7">
        <v>235.07337236533959</v>
      </c>
      <c r="C48" s="7">
        <v>23.226588071714922</v>
      </c>
      <c r="D48" s="7">
        <v>194.93228932305922</v>
      </c>
    </row>
    <row r="49" spans="1:4" x14ac:dyDescent="0.25">
      <c r="A49" t="s">
        <v>67</v>
      </c>
      <c r="B49" s="7">
        <v>194.59783511243413</v>
      </c>
      <c r="C49" s="7">
        <v>19.700116652914904</v>
      </c>
      <c r="D49" s="7">
        <v>217.14310220673033</v>
      </c>
    </row>
    <row r="50" spans="1:4" x14ac:dyDescent="0.25">
      <c r="A50" t="s">
        <v>68</v>
      </c>
      <c r="B50" s="7">
        <v>185.8186161782979</v>
      </c>
      <c r="C50" s="7">
        <v>27.830966533431628</v>
      </c>
      <c r="D50" s="7">
        <v>226.38200345246989</v>
      </c>
    </row>
    <row r="51" spans="1:4" x14ac:dyDescent="0.25">
      <c r="A51" t="s">
        <v>69</v>
      </c>
      <c r="B51" s="7">
        <v>173.995</v>
      </c>
      <c r="C51" s="7">
        <v>85.116389424208649</v>
      </c>
      <c r="D51" s="7">
        <v>168.7382304400254</v>
      </c>
    </row>
    <row r="52" spans="1:4" x14ac:dyDescent="0.25">
      <c r="A52" t="s">
        <v>70</v>
      </c>
      <c r="B52" s="7">
        <v>220.45380710659899</v>
      </c>
      <c r="C52" s="7">
        <v>45.659477833193236</v>
      </c>
      <c r="D52" s="7">
        <v>305.94153401846535</v>
      </c>
    </row>
    <row r="53" spans="1:4" x14ac:dyDescent="0.25">
      <c r="A53" t="s">
        <v>71</v>
      </c>
      <c r="B53" s="7">
        <v>259.36313619404262</v>
      </c>
      <c r="C53" s="7">
        <v>29.637677651530492</v>
      </c>
      <c r="D53" s="7">
        <v>242.20734220700399</v>
      </c>
    </row>
    <row r="54" spans="1:4" x14ac:dyDescent="0.25">
      <c r="A54" t="s">
        <v>72</v>
      </c>
      <c r="B54" s="7">
        <v>414.30072815533987</v>
      </c>
      <c r="C54" s="7">
        <v>30.687582777319637</v>
      </c>
      <c r="D54" s="7">
        <v>281.52151571417198</v>
      </c>
    </row>
    <row r="55" spans="1:4" x14ac:dyDescent="0.25">
      <c r="A55" t="s">
        <v>73</v>
      </c>
      <c r="B55" s="7">
        <v>629.90542924289002</v>
      </c>
      <c r="C55" s="7">
        <v>16.005520840453229</v>
      </c>
      <c r="D55" s="7">
        <v>361.07338604604968</v>
      </c>
    </row>
    <row r="56" spans="1:4" x14ac:dyDescent="0.25">
      <c r="A56" t="s">
        <v>74</v>
      </c>
      <c r="B56" s="7">
        <v>429.26745222929941</v>
      </c>
      <c r="C56" s="7">
        <v>1.9369639628724447</v>
      </c>
      <c r="D56" s="7">
        <v>309.59585005207805</v>
      </c>
    </row>
    <row r="57" spans="1:4" x14ac:dyDescent="0.25">
      <c r="A57" t="s">
        <v>75</v>
      </c>
      <c r="B57" s="7">
        <v>500.02156159150934</v>
      </c>
      <c r="C57" s="7">
        <v>7.3237973046050744</v>
      </c>
      <c r="D57" s="7">
        <v>295.46763492305365</v>
      </c>
    </row>
    <row r="58" spans="1:4" x14ac:dyDescent="0.25">
      <c r="A58" t="s">
        <v>76</v>
      </c>
      <c r="B58" s="7">
        <v>466.63404255319142</v>
      </c>
      <c r="C58" s="7">
        <v>51.270600676209575</v>
      </c>
      <c r="D58" s="7">
        <v>457.9005443905088</v>
      </c>
    </row>
    <row r="59" spans="1:4" x14ac:dyDescent="0.25">
      <c r="A59" t="s">
        <v>77</v>
      </c>
      <c r="B59" s="7">
        <v>415.38346320532617</v>
      </c>
      <c r="C59" s="7">
        <v>19.046538953985998</v>
      </c>
      <c r="D59" s="7">
        <v>290.6789817618731</v>
      </c>
    </row>
    <row r="60" spans="1:4" x14ac:dyDescent="0.25">
      <c r="A60" t="s">
        <v>78</v>
      </c>
      <c r="B60" s="7">
        <v>269.502285005918</v>
      </c>
      <c r="C60" s="7">
        <v>22.759768263112498</v>
      </c>
      <c r="D60" s="7">
        <v>238.85947861983794</v>
      </c>
    </row>
    <row r="61" spans="1:4" x14ac:dyDescent="0.25">
      <c r="A61" t="s">
        <v>79</v>
      </c>
      <c r="B61" s="7">
        <v>329.80013356526655</v>
      </c>
      <c r="C61" s="7">
        <v>4.7235808305936731</v>
      </c>
      <c r="D61" s="7">
        <v>277.55141315009672</v>
      </c>
    </row>
    <row r="62" spans="1:4" x14ac:dyDescent="0.25">
      <c r="A62" t="s">
        <v>80</v>
      </c>
      <c r="B62" s="7">
        <v>290.06222071598887</v>
      </c>
      <c r="C62" s="7">
        <v>9.151138413858849</v>
      </c>
      <c r="D62" s="7">
        <v>350.1042514461509</v>
      </c>
    </row>
    <row r="63" spans="1:4" x14ac:dyDescent="0.25">
      <c r="A63" t="s">
        <v>81</v>
      </c>
      <c r="B63" s="7">
        <v>552.34771211527527</v>
      </c>
      <c r="C63" s="7">
        <v>69.756602410894445</v>
      </c>
      <c r="D63" s="7">
        <v>330.09313150612979</v>
      </c>
    </row>
    <row r="64" spans="1:4" x14ac:dyDescent="0.25">
      <c r="A64" t="s">
        <v>82</v>
      </c>
      <c r="B64" s="7">
        <v>377.20181818181817</v>
      </c>
      <c r="C64" s="7">
        <v>4.1802734633266416</v>
      </c>
      <c r="D64" s="7">
        <v>285.16275520547362</v>
      </c>
    </row>
    <row r="65" spans="1:4" x14ac:dyDescent="0.25">
      <c r="A65" t="s">
        <v>83</v>
      </c>
      <c r="B65" s="7">
        <v>1160.7306686930092</v>
      </c>
      <c r="C65" s="7">
        <v>104.41031856229962</v>
      </c>
      <c r="D65" s="7">
        <v>352.70524942316888</v>
      </c>
    </row>
    <row r="66" spans="1:4" x14ac:dyDescent="0.25">
      <c r="A66" t="s">
        <v>84</v>
      </c>
      <c r="B66" s="7">
        <v>497.07273072995923</v>
      </c>
      <c r="C66" s="7">
        <v>15.035989536395977</v>
      </c>
      <c r="D66" s="7">
        <v>320.59961837701144</v>
      </c>
    </row>
    <row r="67" spans="1:4" x14ac:dyDescent="0.25">
      <c r="A67" t="s">
        <v>85</v>
      </c>
      <c r="B67" s="7">
        <v>501.48454889357123</v>
      </c>
      <c r="C67" s="7">
        <v>53.250658431224643</v>
      </c>
      <c r="D67" s="7">
        <v>395.09986724184387</v>
      </c>
    </row>
    <row r="68" spans="1:4" x14ac:dyDescent="0.25">
      <c r="A68" t="s">
        <v>86</v>
      </c>
      <c r="B68" s="7">
        <v>649.10935003626298</v>
      </c>
      <c r="C68" s="7">
        <v>52.222370790143174</v>
      </c>
      <c r="D68" s="7">
        <v>284.00055075305937</v>
      </c>
    </row>
    <row r="69" spans="1:4" x14ac:dyDescent="0.25">
      <c r="A69" t="s">
        <v>169</v>
      </c>
      <c r="B69" s="7">
        <v>602.50661094224938</v>
      </c>
      <c r="C69" s="7">
        <v>22.561220760233915</v>
      </c>
      <c r="D69" s="7">
        <v>462.5016944450353</v>
      </c>
    </row>
    <row r="70" spans="1:4" x14ac:dyDescent="0.25">
      <c r="A70" t="s">
        <v>87</v>
      </c>
      <c r="B70" s="7">
        <v>531.15850373291937</v>
      </c>
      <c r="C70" s="7">
        <v>10.207339336699356</v>
      </c>
      <c r="D70" s="7">
        <v>344.34623596933329</v>
      </c>
    </row>
    <row r="71" spans="1:4" x14ac:dyDescent="0.25">
      <c r="A71" t="s">
        <v>170</v>
      </c>
      <c r="B71" s="7">
        <v>640.39921754705233</v>
      </c>
      <c r="C71" s="7">
        <v>29.62017177237864</v>
      </c>
      <c r="D71" s="7">
        <v>481.12322649939142</v>
      </c>
    </row>
    <row r="72" spans="1:4" x14ac:dyDescent="0.25">
      <c r="A72" t="s">
        <v>171</v>
      </c>
      <c r="B72" s="7">
        <v>1082.7651620502011</v>
      </c>
      <c r="C72" s="7">
        <v>6.2679642183152344</v>
      </c>
      <c r="D72" s="7">
        <v>612.67080245910688</v>
      </c>
    </row>
    <row r="73" spans="1:4" x14ac:dyDescent="0.25">
      <c r="A73" t="s">
        <v>172</v>
      </c>
      <c r="B73" s="7">
        <v>1287.5781836111439</v>
      </c>
      <c r="C73" s="7">
        <v>1.6942461908174946</v>
      </c>
      <c r="D73" s="7">
        <v>585.40290389050915</v>
      </c>
    </row>
    <row r="74" spans="1:4" x14ac:dyDescent="0.25">
      <c r="A74" t="s">
        <v>173</v>
      </c>
      <c r="B74" s="7">
        <v>697.60117021276608</v>
      </c>
      <c r="C74" s="7">
        <v>4.4198038219214393</v>
      </c>
      <c r="D74" s="7">
        <v>612.7411515839965</v>
      </c>
    </row>
    <row r="75" spans="1:4" x14ac:dyDescent="0.25">
      <c r="A75" t="s">
        <v>174</v>
      </c>
      <c r="B75" s="7">
        <v>575.78371264542716</v>
      </c>
      <c r="C75" s="7">
        <v>8.4730576439296001</v>
      </c>
      <c r="D75" s="7">
        <v>620.54826661687446</v>
      </c>
    </row>
    <row r="76" spans="1:4" x14ac:dyDescent="0.25">
      <c r="A76" t="s">
        <v>175</v>
      </c>
      <c r="B76" s="7">
        <v>762.45</v>
      </c>
      <c r="C76" s="7">
        <v>0.41378745658804034</v>
      </c>
      <c r="D76" s="7">
        <v>636.52234386402506</v>
      </c>
    </row>
    <row r="77" spans="1:4" x14ac:dyDescent="0.25">
      <c r="A77" t="s">
        <v>176</v>
      </c>
      <c r="B77" s="7">
        <v>681.93080018232672</v>
      </c>
      <c r="C77" s="7">
        <v>654.52764095806833</v>
      </c>
      <c r="D77" s="7">
        <v>671.11170971962861</v>
      </c>
    </row>
    <row r="78" spans="1:4" x14ac:dyDescent="0.25">
      <c r="A78" t="s">
        <v>177</v>
      </c>
      <c r="B78" s="7">
        <v>811.23033323562311</v>
      </c>
      <c r="C78" s="7">
        <v>6.6981935030776727</v>
      </c>
      <c r="D78" s="7">
        <v>705.78445696027939</v>
      </c>
    </row>
    <row r="79" spans="1:4" x14ac:dyDescent="0.25">
      <c r="A79" t="s">
        <v>178</v>
      </c>
      <c r="B79" s="7">
        <v>917.9472233417298</v>
      </c>
      <c r="C79" s="7">
        <v>0.51832206161870664</v>
      </c>
      <c r="D79" s="7">
        <v>728.06138482406755</v>
      </c>
    </row>
    <row r="80" spans="1:4" x14ac:dyDescent="0.25">
      <c r="A80" t="s">
        <v>179</v>
      </c>
      <c r="B80" s="7">
        <v>2251.2763829787236</v>
      </c>
      <c r="C80" s="7">
        <v>22.293524900963</v>
      </c>
      <c r="D80" s="7">
        <v>739.21628018021829</v>
      </c>
    </row>
    <row r="81" spans="1:4" x14ac:dyDescent="0.25">
      <c r="A81" t="s">
        <v>180</v>
      </c>
      <c r="B81" s="7">
        <v>660.32316109422493</v>
      </c>
      <c r="C81" s="7">
        <v>3.3510989925329278</v>
      </c>
      <c r="D81" s="7">
        <v>775.52314893985067</v>
      </c>
    </row>
    <row r="82" spans="1:4" x14ac:dyDescent="0.25">
      <c r="A82" t="s">
        <v>181</v>
      </c>
      <c r="B82" s="7">
        <v>970.20778806651913</v>
      </c>
      <c r="C82" s="7">
        <v>11.450179992921241</v>
      </c>
      <c r="D82" s="7">
        <v>796.85369004141853</v>
      </c>
    </row>
    <row r="83" spans="1:4" x14ac:dyDescent="0.25">
      <c r="A83" t="s">
        <v>182</v>
      </c>
      <c r="B83" s="7">
        <v>1170.7474317796907</v>
      </c>
      <c r="C83" s="7">
        <v>9.5248679130915175</v>
      </c>
      <c r="D83" s="7">
        <v>840.31536127132358</v>
      </c>
    </row>
    <row r="84" spans="1:4" x14ac:dyDescent="0.25">
      <c r="A84" t="s">
        <v>183</v>
      </c>
      <c r="B84" s="7">
        <v>1668.6971326529483</v>
      </c>
      <c r="C84" s="7">
        <v>35.726466463217534</v>
      </c>
      <c r="D84" s="7">
        <v>869.02550636371075</v>
      </c>
    </row>
    <row r="85" spans="1:4" x14ac:dyDescent="0.25">
      <c r="A85" t="s">
        <v>184</v>
      </c>
      <c r="B85" s="7">
        <v>1177.8643829551011</v>
      </c>
      <c r="C85" s="7">
        <v>6.6264162592161275</v>
      </c>
      <c r="D85" s="7">
        <v>1053.0813506270997</v>
      </c>
    </row>
    <row r="86" spans="1:4" x14ac:dyDescent="0.25">
      <c r="A86" t="s">
        <v>185</v>
      </c>
      <c r="B86" s="7">
        <v>2522.9170212765957</v>
      </c>
      <c r="C86" s="7">
        <v>20.833943985134592</v>
      </c>
      <c r="D86" s="7">
        <v>1174.9278860658565</v>
      </c>
    </row>
    <row r="87" spans="1:4" x14ac:dyDescent="0.25">
      <c r="A87" t="s">
        <v>186</v>
      </c>
      <c r="B87" s="7">
        <v>1194.0341137123746</v>
      </c>
      <c r="C87" s="7">
        <v>5.3241273891504077</v>
      </c>
      <c r="D87" s="7">
        <v>1182.3964856043413</v>
      </c>
    </row>
    <row r="88" spans="1:4" x14ac:dyDescent="0.25">
      <c r="A88" t="s">
        <v>187</v>
      </c>
      <c r="B88" s="7">
        <v>2277.5057584147871</v>
      </c>
      <c r="C88" s="7">
        <v>6.6673213880183395</v>
      </c>
      <c r="D88" s="7">
        <v>1207.264213552683</v>
      </c>
    </row>
    <row r="89" spans="1:4" x14ac:dyDescent="0.25">
      <c r="A89" t="s">
        <v>188</v>
      </c>
      <c r="B89" s="7">
        <v>1480.1741289333506</v>
      </c>
      <c r="C89" s="7">
        <v>2.0075171467832522</v>
      </c>
      <c r="D89" s="7">
        <v>1289.8315922104355</v>
      </c>
    </row>
    <row r="90" spans="1:4" x14ac:dyDescent="0.25">
      <c r="A90" t="s">
        <v>189</v>
      </c>
      <c r="B90" s="7">
        <v>1519.8183510638301</v>
      </c>
      <c r="C90" s="7">
        <v>0.47261641731299509</v>
      </c>
      <c r="D90" s="7">
        <v>1385.8202785660742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2" sqref="B2"/>
    </sheetView>
  </sheetViews>
  <sheetFormatPr defaultRowHeight="15" x14ac:dyDescent="0.25"/>
  <cols>
    <col min="1" max="2" width="13" customWidth="1"/>
  </cols>
  <sheetData>
    <row r="1" spans="1:5" x14ac:dyDescent="0.25">
      <c r="B1" t="s">
        <v>8</v>
      </c>
      <c r="C1" t="s">
        <v>9</v>
      </c>
      <c r="D1" t="s">
        <v>10</v>
      </c>
      <c r="E1" t="s">
        <v>159</v>
      </c>
    </row>
    <row r="2" spans="1:5" x14ac:dyDescent="0.25">
      <c r="A2" t="s">
        <v>53</v>
      </c>
      <c r="B2" s="7">
        <v>146.23650455927054</v>
      </c>
      <c r="C2" s="7">
        <v>152.39673203286478</v>
      </c>
      <c r="D2" s="7">
        <v>173.37035293819375</v>
      </c>
      <c r="E2">
        <v>1060</v>
      </c>
    </row>
    <row r="3" spans="1:5" x14ac:dyDescent="0.25">
      <c r="A3" t="s">
        <v>54</v>
      </c>
      <c r="B3" s="7">
        <v>119.99925209309943</v>
      </c>
      <c r="C3" s="7">
        <v>32.346112626840096</v>
      </c>
      <c r="D3" s="7">
        <v>209.26856050865308</v>
      </c>
      <c r="E3">
        <v>1070</v>
      </c>
    </row>
    <row r="4" spans="1:5" x14ac:dyDescent="0.25">
      <c r="A4" t="s">
        <v>55</v>
      </c>
      <c r="B4" s="7">
        <v>106.00510638297872</v>
      </c>
      <c r="C4" s="7">
        <v>63.699154276998648</v>
      </c>
      <c r="D4" s="7">
        <v>229.61816933629706</v>
      </c>
      <c r="E4">
        <v>1120</v>
      </c>
    </row>
    <row r="5" spans="1:5" x14ac:dyDescent="0.25">
      <c r="A5" t="s">
        <v>56</v>
      </c>
      <c r="B5" s="7">
        <v>104.21931610942249</v>
      </c>
      <c r="C5" s="7">
        <v>12.533220019878673</v>
      </c>
      <c r="D5" s="7">
        <v>173.56482349466347</v>
      </c>
      <c r="E5">
        <v>1130</v>
      </c>
    </row>
    <row r="6" spans="1:5" x14ac:dyDescent="0.25">
      <c r="A6" t="s">
        <v>57</v>
      </c>
      <c r="B6" s="7">
        <v>150.67470846970056</v>
      </c>
      <c r="C6" s="7">
        <v>38.160386980213886</v>
      </c>
      <c r="D6" s="7">
        <v>151.7270666452695</v>
      </c>
      <c r="E6">
        <v>1200</v>
      </c>
    </row>
    <row r="7" spans="1:5" x14ac:dyDescent="0.25">
      <c r="A7" t="s">
        <v>58</v>
      </c>
      <c r="B7" s="7">
        <v>135.25899371069181</v>
      </c>
      <c r="C7" s="7">
        <v>17.595895334099129</v>
      </c>
      <c r="D7" s="7">
        <v>165.3026280096224</v>
      </c>
      <c r="E7">
        <v>1270</v>
      </c>
    </row>
    <row r="8" spans="1:5" x14ac:dyDescent="0.25">
      <c r="A8" t="s">
        <v>59</v>
      </c>
      <c r="B8" s="7">
        <v>175.07085106382979</v>
      </c>
      <c r="C8" s="7">
        <v>17.607037259207232</v>
      </c>
      <c r="D8" s="7">
        <v>181.45870331718103</v>
      </c>
      <c r="E8">
        <v>1330</v>
      </c>
    </row>
    <row r="9" spans="1:5" x14ac:dyDescent="0.25">
      <c r="A9" t="s">
        <v>60</v>
      </c>
      <c r="B9" s="7">
        <v>143.83749644633974</v>
      </c>
      <c r="C9" s="7">
        <v>23.741531710389491</v>
      </c>
      <c r="D9" s="7">
        <v>232.41416587041135</v>
      </c>
      <c r="E9">
        <v>1380</v>
      </c>
    </row>
    <row r="10" spans="1:5" x14ac:dyDescent="0.25">
      <c r="A10" t="s">
        <v>61</v>
      </c>
      <c r="B10" s="7">
        <v>105.884697729744</v>
      </c>
      <c r="C10" s="7">
        <v>11.093231712731619</v>
      </c>
      <c r="D10" s="7">
        <v>131.91652158884855</v>
      </c>
      <c r="E10">
        <v>1380</v>
      </c>
    </row>
    <row r="11" spans="1:5" x14ac:dyDescent="0.25">
      <c r="A11" t="s">
        <v>62</v>
      </c>
      <c r="B11" s="7">
        <v>144.09765952266022</v>
      </c>
      <c r="C11" s="7">
        <v>41.560513937021888</v>
      </c>
      <c r="D11" s="7">
        <v>165.34294630222124</v>
      </c>
      <c r="E11">
        <v>1460</v>
      </c>
    </row>
    <row r="12" spans="1:5" x14ac:dyDescent="0.25">
      <c r="A12" t="s">
        <v>63</v>
      </c>
      <c r="B12" s="7">
        <v>153.17638141809292</v>
      </c>
      <c r="C12" s="7">
        <v>39.542327663843842</v>
      </c>
      <c r="D12" s="7">
        <v>268.78089879997515</v>
      </c>
      <c r="E12">
        <v>1480</v>
      </c>
    </row>
    <row r="13" spans="1:5" x14ac:dyDescent="0.25">
      <c r="A13" t="s">
        <v>64</v>
      </c>
      <c r="B13" s="7">
        <v>376.64057750759878</v>
      </c>
      <c r="C13" s="7">
        <v>103.1824269550623</v>
      </c>
      <c r="D13" s="7">
        <v>308.93916975285356</v>
      </c>
      <c r="E13">
        <v>1550</v>
      </c>
    </row>
    <row r="14" spans="1:5" x14ac:dyDescent="0.25">
      <c r="A14" t="s">
        <v>65</v>
      </c>
      <c r="B14" s="7">
        <v>204.99987804878049</v>
      </c>
      <c r="C14" s="7">
        <v>1.8533237088047489</v>
      </c>
      <c r="D14" s="7">
        <v>142.24982571046158</v>
      </c>
      <c r="E14">
        <v>1570</v>
      </c>
    </row>
    <row r="15" spans="1:5" x14ac:dyDescent="0.25">
      <c r="A15" t="s">
        <v>66</v>
      </c>
      <c r="B15" s="7">
        <v>235.07337236533959</v>
      </c>
      <c r="C15" s="7">
        <v>23.226588071714922</v>
      </c>
      <c r="D15" s="7">
        <v>194.93228932305922</v>
      </c>
      <c r="E15">
        <v>1730</v>
      </c>
    </row>
    <row r="16" spans="1:5" x14ac:dyDescent="0.25">
      <c r="A16" t="s">
        <v>67</v>
      </c>
      <c r="B16" s="7">
        <v>194.59783511243413</v>
      </c>
      <c r="C16" s="7">
        <v>19.700116652914904</v>
      </c>
      <c r="D16" s="7">
        <v>217.14310220673033</v>
      </c>
      <c r="E16">
        <v>1738.4478379469372</v>
      </c>
    </row>
    <row r="17" spans="1:5" x14ac:dyDescent="0.25">
      <c r="A17" t="s">
        <v>68</v>
      </c>
      <c r="B17" s="7">
        <v>185.8186161782979</v>
      </c>
      <c r="C17" s="7">
        <v>27.830966533431628</v>
      </c>
      <c r="D17" s="7">
        <v>226.38200345246989</v>
      </c>
      <c r="E17">
        <v>1760</v>
      </c>
    </row>
    <row r="18" spans="1:5" x14ac:dyDescent="0.25">
      <c r="A18" t="s">
        <v>69</v>
      </c>
      <c r="B18" s="7">
        <v>173.995</v>
      </c>
      <c r="C18" s="7">
        <v>85.116389424208649</v>
      </c>
      <c r="D18" s="7">
        <v>168.7382304400254</v>
      </c>
      <c r="E18">
        <v>1780</v>
      </c>
    </row>
    <row r="19" spans="1:5" x14ac:dyDescent="0.25">
      <c r="A19" t="s">
        <v>70</v>
      </c>
      <c r="B19" s="7">
        <v>220.45380710659899</v>
      </c>
      <c r="C19" s="7">
        <v>45.659477833193236</v>
      </c>
      <c r="D19" s="7">
        <v>305.94153401846535</v>
      </c>
      <c r="E19">
        <v>2010</v>
      </c>
    </row>
    <row r="20" spans="1:5" x14ac:dyDescent="0.25">
      <c r="A20" t="s">
        <v>71</v>
      </c>
      <c r="B20" s="7">
        <v>259.36313619404262</v>
      </c>
      <c r="C20" s="7">
        <v>29.637677651530492</v>
      </c>
      <c r="D20" s="7">
        <v>242.20734220700399</v>
      </c>
      <c r="E20">
        <v>2180</v>
      </c>
    </row>
    <row r="21" spans="1:5" x14ac:dyDescent="0.25">
      <c r="A21" t="s">
        <v>72</v>
      </c>
      <c r="B21" s="7">
        <v>414.30072815533987</v>
      </c>
      <c r="C21" s="7">
        <v>30.687582777319637</v>
      </c>
      <c r="D21" s="7">
        <v>281.52151571417198</v>
      </c>
      <c r="E21">
        <v>2550</v>
      </c>
    </row>
    <row r="22" spans="1:5" x14ac:dyDescent="0.25">
      <c r="A22" t="s">
        <v>73</v>
      </c>
      <c r="B22" s="7">
        <v>629.90542924289002</v>
      </c>
      <c r="C22" s="7">
        <v>16.005520840453229</v>
      </c>
      <c r="D22" s="7">
        <v>361.07338604604968</v>
      </c>
      <c r="E22">
        <v>2660</v>
      </c>
    </row>
    <row r="23" spans="1:5" x14ac:dyDescent="0.25">
      <c r="A23" t="s">
        <v>74</v>
      </c>
      <c r="B23" s="7">
        <v>429.26745222929941</v>
      </c>
      <c r="C23" s="7">
        <v>1.9369639628724447</v>
      </c>
      <c r="D23" s="7">
        <v>309.59585005207805</v>
      </c>
      <c r="E23">
        <v>2710</v>
      </c>
    </row>
    <row r="24" spans="1:5" x14ac:dyDescent="0.25">
      <c r="A24" t="s">
        <v>75</v>
      </c>
      <c r="B24" s="7">
        <v>500.02156159150934</v>
      </c>
      <c r="C24" s="7">
        <v>7.3237973046050744</v>
      </c>
      <c r="D24" s="7">
        <v>295.46763492305365</v>
      </c>
      <c r="E24">
        <v>3030</v>
      </c>
    </row>
    <row r="25" spans="1:5" x14ac:dyDescent="0.25">
      <c r="A25" t="s">
        <v>76</v>
      </c>
      <c r="B25" s="7">
        <v>466.63404255319142</v>
      </c>
      <c r="C25" s="7">
        <v>51.270600676209575</v>
      </c>
      <c r="D25" s="7">
        <v>457.9005443905088</v>
      </c>
      <c r="E25">
        <v>3080</v>
      </c>
    </row>
    <row r="26" spans="1:5" x14ac:dyDescent="0.25">
      <c r="A26" t="s">
        <v>77</v>
      </c>
      <c r="B26" s="7">
        <v>415.38346320532617</v>
      </c>
      <c r="C26" s="7">
        <v>19.046538953985998</v>
      </c>
      <c r="D26" s="7">
        <v>290.6789817618731</v>
      </c>
      <c r="E26">
        <v>3160</v>
      </c>
    </row>
    <row r="27" spans="1:5" x14ac:dyDescent="0.25">
      <c r="A27" t="s">
        <v>78</v>
      </c>
      <c r="B27" s="7">
        <v>269.502285005918</v>
      </c>
      <c r="C27" s="7">
        <v>22.759768263112498</v>
      </c>
      <c r="D27" s="7">
        <v>238.85947861983794</v>
      </c>
      <c r="E27">
        <v>3170</v>
      </c>
    </row>
    <row r="28" spans="1:5" x14ac:dyDescent="0.25">
      <c r="A28" t="s">
        <v>79</v>
      </c>
      <c r="B28" s="7">
        <v>329.80013356526655</v>
      </c>
      <c r="C28" s="7">
        <v>4.7235808305936731</v>
      </c>
      <c r="D28" s="7">
        <v>277.55141315009672</v>
      </c>
      <c r="E28">
        <v>3270</v>
      </c>
    </row>
    <row r="29" spans="1:5" x14ac:dyDescent="0.25">
      <c r="A29" t="s">
        <v>80</v>
      </c>
      <c r="B29" s="7">
        <v>290.06222071598887</v>
      </c>
      <c r="C29" s="7">
        <v>9.151138413858849</v>
      </c>
      <c r="D29" s="7">
        <v>350.1042514461509</v>
      </c>
      <c r="E29">
        <v>3340</v>
      </c>
    </row>
    <row r="30" spans="1:5" x14ac:dyDescent="0.25">
      <c r="A30" t="s">
        <v>81</v>
      </c>
      <c r="B30" s="7">
        <v>552.34771211527527</v>
      </c>
      <c r="C30" s="7">
        <v>69.756602410894445</v>
      </c>
      <c r="D30" s="7">
        <v>330.09313150612979</v>
      </c>
      <c r="E30">
        <v>3570</v>
      </c>
    </row>
    <row r="31" spans="1:5" x14ac:dyDescent="0.25">
      <c r="A31" t="s">
        <v>82</v>
      </c>
      <c r="B31" s="7">
        <v>377.20181818181817</v>
      </c>
      <c r="C31" s="7">
        <v>4.1802734633266416</v>
      </c>
      <c r="D31" s="7">
        <v>285.16275520547362</v>
      </c>
      <c r="E31">
        <v>3580</v>
      </c>
    </row>
    <row r="32" spans="1:5" x14ac:dyDescent="0.25">
      <c r="A32" t="s">
        <v>83</v>
      </c>
      <c r="B32" s="7">
        <v>1160.7306686930092</v>
      </c>
      <c r="C32" s="7">
        <v>104.41031856229962</v>
      </c>
      <c r="D32" s="7">
        <v>352.70524942316888</v>
      </c>
      <c r="E32">
        <v>3580</v>
      </c>
    </row>
    <row r="33" spans="1:5" x14ac:dyDescent="0.25">
      <c r="A33" t="s">
        <v>84</v>
      </c>
      <c r="B33" s="7">
        <v>497.07273072995923</v>
      </c>
      <c r="C33" s="7">
        <v>15.035989536395977</v>
      </c>
      <c r="D33" s="7">
        <v>320.59961837701144</v>
      </c>
      <c r="E33">
        <v>3720</v>
      </c>
    </row>
    <row r="34" spans="1:5" x14ac:dyDescent="0.25">
      <c r="A34" t="s">
        <v>85</v>
      </c>
      <c r="B34" s="7">
        <v>501.48454889357123</v>
      </c>
      <c r="C34" s="7">
        <v>53.250658431224643</v>
      </c>
      <c r="D34" s="7">
        <v>395.09986724184387</v>
      </c>
      <c r="E34">
        <v>3770</v>
      </c>
    </row>
    <row r="35" spans="1:5" x14ac:dyDescent="0.25">
      <c r="A35" t="s">
        <v>86</v>
      </c>
      <c r="B35" s="7">
        <v>649.10935003626298</v>
      </c>
      <c r="C35" s="7">
        <v>52.222370790143174</v>
      </c>
      <c r="D35" s="7">
        <v>284.00055075305937</v>
      </c>
      <c r="E35">
        <v>3790</v>
      </c>
    </row>
    <row r="36" spans="1:5" x14ac:dyDescent="0.25">
      <c r="A36" t="s">
        <v>169</v>
      </c>
      <c r="B36" s="7">
        <v>602.50661094224938</v>
      </c>
      <c r="C36" s="7">
        <v>22.561220760233915</v>
      </c>
      <c r="D36" s="7">
        <v>462.5016944450353</v>
      </c>
      <c r="E36">
        <v>3890</v>
      </c>
    </row>
    <row r="37" spans="1:5" x14ac:dyDescent="0.25">
      <c r="A37" t="s">
        <v>87</v>
      </c>
      <c r="B37" s="7">
        <v>531.15850373291937</v>
      </c>
      <c r="C37" s="7">
        <v>10.207339336699356</v>
      </c>
      <c r="D37" s="7">
        <v>344.34623596933329</v>
      </c>
      <c r="E37">
        <v>4040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6" workbookViewId="0">
      <selection activeCell="A34" sqref="A34"/>
    </sheetView>
  </sheetViews>
  <sheetFormatPr defaultRowHeight="15" x14ac:dyDescent="0.25"/>
  <cols>
    <col min="1" max="2" width="13" customWidth="1"/>
  </cols>
  <sheetData>
    <row r="1" spans="1:4" x14ac:dyDescent="0.25">
      <c r="B1" t="s">
        <v>8</v>
      </c>
      <c r="C1" t="s">
        <v>9</v>
      </c>
      <c r="D1" t="s">
        <v>10</v>
      </c>
    </row>
    <row r="2" spans="1:4" x14ac:dyDescent="0.25">
      <c r="A2" t="s">
        <v>22</v>
      </c>
      <c r="B2" s="7">
        <v>11.583972716185658</v>
      </c>
      <c r="C2" s="7">
        <v>51.435129107803419</v>
      </c>
      <c r="D2" s="7">
        <v>183.56203045784409</v>
      </c>
    </row>
    <row r="3" spans="1:4" x14ac:dyDescent="0.25">
      <c r="A3" t="s">
        <v>23</v>
      </c>
      <c r="B3" s="7">
        <v>33.650816326530617</v>
      </c>
      <c r="C3" s="7">
        <v>12.659790280257779</v>
      </c>
      <c r="D3" s="7">
        <v>217.138105061099</v>
      </c>
    </row>
    <row r="4" spans="1:4" x14ac:dyDescent="0.25">
      <c r="A4" t="s">
        <v>24</v>
      </c>
      <c r="B4" s="7">
        <v>25.880425531914891</v>
      </c>
      <c r="C4" s="7">
        <v>24.996723257550382</v>
      </c>
      <c r="D4" s="7">
        <v>177.50959767853655</v>
      </c>
    </row>
    <row r="5" spans="1:4" x14ac:dyDescent="0.25">
      <c r="A5" t="s">
        <v>25</v>
      </c>
      <c r="B5" s="7">
        <v>21.200243161094225</v>
      </c>
      <c r="C5" s="7">
        <v>18.827732994369153</v>
      </c>
      <c r="D5" s="7">
        <v>250.03489784592631</v>
      </c>
    </row>
    <row r="6" spans="1:4" x14ac:dyDescent="0.25">
      <c r="A6" t="s">
        <v>26</v>
      </c>
      <c r="B6" s="7">
        <v>42.994601907796401</v>
      </c>
      <c r="C6" s="7">
        <v>16.855843890712691</v>
      </c>
      <c r="D6" s="7">
        <v>252.75066742302491</v>
      </c>
    </row>
    <row r="7" spans="1:4" x14ac:dyDescent="0.25">
      <c r="A7" t="s">
        <v>27</v>
      </c>
      <c r="B7" s="7">
        <v>63.559346504559258</v>
      </c>
      <c r="C7" s="7">
        <v>45.045380726366425</v>
      </c>
      <c r="D7" s="7">
        <v>225.69916451874937</v>
      </c>
    </row>
    <row r="8" spans="1:4" x14ac:dyDescent="0.25">
      <c r="A8" t="s">
        <v>28</v>
      </c>
      <c r="B8" s="7">
        <v>34.213421052631581</v>
      </c>
      <c r="C8" s="7">
        <v>18.823392837414271</v>
      </c>
      <c r="D8" s="7">
        <v>177.25896887334886</v>
      </c>
    </row>
    <row r="9" spans="1:4" x14ac:dyDescent="0.25">
      <c r="A9" t="s">
        <v>29</v>
      </c>
      <c r="B9" s="7">
        <v>35.995704347811731</v>
      </c>
      <c r="C9" s="7">
        <v>10.886512050467271</v>
      </c>
      <c r="D9" s="7">
        <v>192.12116448123521</v>
      </c>
    </row>
    <row r="10" spans="1:4" x14ac:dyDescent="0.25">
      <c r="A10" t="s">
        <v>30</v>
      </c>
      <c r="B10" s="7">
        <v>40.477520215633426</v>
      </c>
      <c r="C10" s="7">
        <v>12.684058695578816</v>
      </c>
      <c r="D10" s="7">
        <v>146.52441839872029</v>
      </c>
    </row>
    <row r="11" spans="1:4" x14ac:dyDescent="0.25">
      <c r="A11" t="s">
        <v>31</v>
      </c>
      <c r="B11" s="7">
        <v>44.802389078498294</v>
      </c>
      <c r="C11" s="7">
        <v>20.47537570615621</v>
      </c>
      <c r="D11" s="7">
        <v>143.81533702997228</v>
      </c>
    </row>
    <row r="12" spans="1:4" x14ac:dyDescent="0.25">
      <c r="A12" t="s">
        <v>32</v>
      </c>
      <c r="B12" s="7">
        <v>62.373723404255323</v>
      </c>
      <c r="C12" s="7">
        <v>10.792180070902219</v>
      </c>
      <c r="D12" s="7">
        <v>162.31170612851929</v>
      </c>
    </row>
    <row r="13" spans="1:4" x14ac:dyDescent="0.25">
      <c r="A13" t="s">
        <v>33</v>
      </c>
      <c r="B13" s="7">
        <v>45.380613496932519</v>
      </c>
      <c r="C13" s="7">
        <v>32.600888090982913</v>
      </c>
      <c r="D13" s="7">
        <v>158.34003531760428</v>
      </c>
    </row>
    <row r="14" spans="1:4" x14ac:dyDescent="0.25">
      <c r="A14" t="s">
        <v>34</v>
      </c>
      <c r="B14" s="7">
        <v>42.94092695684288</v>
      </c>
      <c r="C14" s="7">
        <v>24.179630421445637</v>
      </c>
      <c r="D14" s="7">
        <v>172.62748966607688</v>
      </c>
    </row>
    <row r="15" spans="1:4" x14ac:dyDescent="0.25">
      <c r="A15" t="s">
        <v>35</v>
      </c>
      <c r="B15" s="7">
        <v>40.543809523809522</v>
      </c>
      <c r="C15" s="7">
        <v>22.802730029641495</v>
      </c>
      <c r="D15" s="7">
        <v>175.19591621406497</v>
      </c>
    </row>
    <row r="16" spans="1:4" x14ac:dyDescent="0.25">
      <c r="A16" t="s">
        <v>36</v>
      </c>
      <c r="B16" s="7">
        <v>46.037753202342678</v>
      </c>
      <c r="C16" s="7">
        <v>15.082431883591108</v>
      </c>
      <c r="D16" s="7">
        <v>206.59912400170896</v>
      </c>
    </row>
    <row r="17" spans="1:4" x14ac:dyDescent="0.25">
      <c r="A17" t="s">
        <v>167</v>
      </c>
      <c r="B17" s="7">
        <v>59.821408334847789</v>
      </c>
      <c r="C17" s="7">
        <v>60.84370871071107</v>
      </c>
      <c r="D17" s="7">
        <v>170.93044236315322</v>
      </c>
    </row>
    <row r="18" spans="1:4" x14ac:dyDescent="0.25">
      <c r="A18" t="s">
        <v>37</v>
      </c>
      <c r="B18" s="7">
        <v>77.13135529366275</v>
      </c>
      <c r="C18" s="7">
        <v>31.732453471463742</v>
      </c>
      <c r="D18" s="7">
        <v>246.81055338666914</v>
      </c>
    </row>
    <row r="19" spans="1:4" x14ac:dyDescent="0.25">
      <c r="A19" t="s">
        <v>38</v>
      </c>
      <c r="B19" s="7">
        <v>55.733590996047653</v>
      </c>
      <c r="C19" s="7">
        <v>39.488880220040059</v>
      </c>
      <c r="D19" s="7">
        <v>213.8303516759517</v>
      </c>
    </row>
    <row r="20" spans="1:4" x14ac:dyDescent="0.25">
      <c r="A20" t="s">
        <v>168</v>
      </c>
      <c r="B20" s="7">
        <v>66.42412995429649</v>
      </c>
      <c r="C20" s="7">
        <v>31.603848521885357</v>
      </c>
      <c r="D20" s="7">
        <v>181.10329872127156</v>
      </c>
    </row>
    <row r="21" spans="1:4" x14ac:dyDescent="0.25">
      <c r="A21" t="s">
        <v>39</v>
      </c>
      <c r="B21" s="7">
        <v>73.885155539865934</v>
      </c>
      <c r="C21" s="7">
        <v>30.734078231665897</v>
      </c>
      <c r="D21" s="7">
        <v>198.01216344071227</v>
      </c>
    </row>
    <row r="22" spans="1:4" x14ac:dyDescent="0.25">
      <c r="A22" t="s">
        <v>40</v>
      </c>
      <c r="B22" s="7">
        <v>56.94631096619559</v>
      </c>
      <c r="C22" s="7">
        <v>35.654542701821917</v>
      </c>
      <c r="D22" s="7">
        <v>194.21308761207064</v>
      </c>
    </row>
    <row r="23" spans="1:4" x14ac:dyDescent="0.25">
      <c r="A23" t="s">
        <v>41</v>
      </c>
      <c r="B23" s="7">
        <v>43.103711911357344</v>
      </c>
      <c r="C23" s="7">
        <v>31.815104049112993</v>
      </c>
      <c r="D23" s="7">
        <v>207.31935745101481</v>
      </c>
    </row>
    <row r="24" spans="1:4" x14ac:dyDescent="0.25">
      <c r="A24" t="s">
        <v>42</v>
      </c>
      <c r="B24" s="7">
        <v>45.043617021276596</v>
      </c>
      <c r="C24" s="7">
        <v>84.020873400695933</v>
      </c>
      <c r="D24" s="7">
        <v>165.03898820126525</v>
      </c>
    </row>
    <row r="25" spans="1:4" x14ac:dyDescent="0.25">
      <c r="A25" t="s">
        <v>43</v>
      </c>
      <c r="B25" s="7">
        <v>69.290420614036677</v>
      </c>
      <c r="C25" s="7">
        <v>6.3474031695297404</v>
      </c>
      <c r="D25" s="7">
        <v>131.22041064522057</v>
      </c>
    </row>
    <row r="26" spans="1:4" x14ac:dyDescent="0.25">
      <c r="A26" t="s">
        <v>44</v>
      </c>
      <c r="B26" s="7">
        <v>80.449093084357159</v>
      </c>
      <c r="C26" s="7">
        <v>29.318296018052322</v>
      </c>
      <c r="D26" s="7">
        <v>208.89514396578028</v>
      </c>
    </row>
    <row r="27" spans="1:4" x14ac:dyDescent="0.25">
      <c r="A27" t="s">
        <v>45</v>
      </c>
      <c r="B27" s="7">
        <v>64.242355623100309</v>
      </c>
      <c r="C27" s="7">
        <v>82.36587147425773</v>
      </c>
      <c r="D27" s="7">
        <v>218.14924510236531</v>
      </c>
    </row>
    <row r="28" spans="1:4" x14ac:dyDescent="0.25">
      <c r="A28" t="s">
        <v>46</v>
      </c>
      <c r="B28" s="7">
        <v>176.01088145896657</v>
      </c>
      <c r="C28" s="7">
        <v>28.30659344552835</v>
      </c>
      <c r="D28" s="7">
        <v>172.64990597868345</v>
      </c>
    </row>
    <row r="29" spans="1:4" x14ac:dyDescent="0.25">
      <c r="A29" t="s">
        <v>47</v>
      </c>
      <c r="B29" s="7">
        <v>79.04107806691448</v>
      </c>
      <c r="C29" s="7">
        <v>9.7284419660959465</v>
      </c>
      <c r="D29" s="7">
        <v>143.79294424003533</v>
      </c>
    </row>
    <row r="30" spans="1:4" x14ac:dyDescent="0.25">
      <c r="A30" t="s">
        <v>48</v>
      </c>
      <c r="B30" s="7">
        <v>101.61858301402518</v>
      </c>
      <c r="C30" s="7">
        <v>38.282496038492035</v>
      </c>
      <c r="D30" s="7">
        <v>203.73492362030618</v>
      </c>
    </row>
    <row r="31" spans="1:4" x14ac:dyDescent="0.25">
      <c r="A31" t="s">
        <v>49</v>
      </c>
      <c r="B31" s="7">
        <v>74.389282332635645</v>
      </c>
      <c r="C31" s="7">
        <v>26.391292139960029</v>
      </c>
      <c r="D31" s="7">
        <v>123.09955762164944</v>
      </c>
    </row>
    <row r="32" spans="1:4" x14ac:dyDescent="0.25">
      <c r="A32" t="s">
        <v>50</v>
      </c>
      <c r="B32" s="7">
        <v>132.59379939209725</v>
      </c>
      <c r="C32" s="7">
        <v>25.771313926020756</v>
      </c>
      <c r="D32" s="7">
        <v>177.9144007160894</v>
      </c>
    </row>
    <row r="33" spans="1:4" x14ac:dyDescent="0.25">
      <c r="A33" t="s">
        <v>51</v>
      </c>
      <c r="B33" s="7">
        <v>124.02161679235924</v>
      </c>
      <c r="C33" s="7">
        <v>20.530881349181783</v>
      </c>
      <c r="D33" s="7">
        <v>215.22297363793734</v>
      </c>
    </row>
    <row r="34" spans="1:4" x14ac:dyDescent="0.25">
      <c r="A34" t="s">
        <v>52</v>
      </c>
      <c r="B34" s="7">
        <v>67.620075987841943</v>
      </c>
      <c r="C34" s="7">
        <v>22.310274915946316</v>
      </c>
      <c r="D34" s="7">
        <v>120.28758940291284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B5" sqref="B5"/>
    </sheetView>
  </sheetViews>
  <sheetFormatPr defaultRowHeight="15" x14ac:dyDescent="0.25"/>
  <cols>
    <col min="1" max="1" width="21.28515625" customWidth="1"/>
    <col min="2" max="2" width="13" customWidth="1"/>
  </cols>
  <sheetData>
    <row r="1" spans="1:6" ht="45" x14ac:dyDescent="0.25">
      <c r="A1" t="s">
        <v>11</v>
      </c>
      <c r="B1" s="8" t="s">
        <v>18</v>
      </c>
      <c r="C1" s="8" t="s">
        <v>19</v>
      </c>
      <c r="D1" s="9" t="s">
        <v>20</v>
      </c>
      <c r="E1" s="8"/>
      <c r="F1" s="8"/>
    </row>
    <row r="2" spans="1:6" x14ac:dyDescent="0.25">
      <c r="A2" t="s">
        <v>12</v>
      </c>
      <c r="B2" s="7">
        <v>12.312893333333331</v>
      </c>
      <c r="C2" s="3">
        <v>46.840289509391383</v>
      </c>
      <c r="D2" s="3">
        <v>30.673744369112942</v>
      </c>
      <c r="E2" s="7"/>
    </row>
    <row r="3" spans="1:6" x14ac:dyDescent="0.25">
      <c r="A3" t="s">
        <v>13</v>
      </c>
      <c r="B3" s="7">
        <v>30.598273333333331</v>
      </c>
      <c r="C3" s="3">
        <v>30.598273333333331</v>
      </c>
      <c r="D3" s="3">
        <v>46.764818473611768</v>
      </c>
    </row>
    <row r="4" spans="1:6" x14ac:dyDescent="0.25">
      <c r="A4" t="s">
        <v>14</v>
      </c>
      <c r="B4" s="7">
        <v>38.386343333333343</v>
      </c>
      <c r="C4" s="3">
        <v>15.251947157275252</v>
      </c>
      <c r="D4" s="3">
        <v>15.251947157275252</v>
      </c>
      <c r="E4" s="7"/>
    </row>
    <row r="5" spans="1:6" x14ac:dyDescent="0.25">
      <c r="A5" t="s">
        <v>15</v>
      </c>
      <c r="B5" s="7">
        <v>12.066780000000001</v>
      </c>
      <c r="C5" s="3">
        <v>0.67378000000000005</v>
      </c>
      <c r="D5" s="3">
        <v>0.67378000000000005</v>
      </c>
      <c r="E5" s="7"/>
    </row>
    <row r="6" spans="1:6" x14ac:dyDescent="0.25">
      <c r="B6" s="7"/>
      <c r="C6" s="7"/>
      <c r="D6" s="7"/>
      <c r="E6" s="7"/>
    </row>
    <row r="7" spans="1:6" x14ac:dyDescent="0.25">
      <c r="C7" s="1"/>
      <c r="D7" s="1"/>
    </row>
    <row r="8" spans="1:6" x14ac:dyDescent="0.25">
      <c r="B8" s="1"/>
      <c r="C8" s="1"/>
      <c r="D8" s="1"/>
    </row>
    <row r="9" spans="1:6" x14ac:dyDescent="0.25">
      <c r="B9" s="1"/>
      <c r="C9" s="1"/>
      <c r="D9" s="1"/>
    </row>
    <row r="10" spans="1:6" x14ac:dyDescent="0.25">
      <c r="B10" s="1"/>
      <c r="C10" s="1"/>
      <c r="D10" s="1"/>
    </row>
    <row r="11" spans="1:6" x14ac:dyDescent="0.25">
      <c r="B11" s="1"/>
      <c r="C11" s="1"/>
      <c r="D11" s="1"/>
    </row>
    <row r="12" spans="1:6" x14ac:dyDescent="0.25">
      <c r="C12" s="1"/>
      <c r="D12" s="1"/>
    </row>
    <row r="13" spans="1:6" x14ac:dyDescent="0.25">
      <c r="B13" s="1"/>
      <c r="C13" s="1"/>
      <c r="D13" s="1"/>
    </row>
    <row r="14" spans="1:6" x14ac:dyDescent="0.25">
      <c r="B14" s="1"/>
      <c r="C14" s="1"/>
      <c r="D14" s="1"/>
    </row>
    <row r="15" spans="1:6" x14ac:dyDescent="0.25">
      <c r="B15" s="1"/>
      <c r="C15" s="1"/>
      <c r="D15" s="1"/>
    </row>
    <row r="16" spans="1:6" x14ac:dyDescent="0.25">
      <c r="B16" s="1"/>
      <c r="C16" s="1"/>
      <c r="D16" s="1"/>
    </row>
    <row r="17" spans="2:5" x14ac:dyDescent="0.25">
      <c r="B17" s="1"/>
      <c r="C17" s="1"/>
      <c r="D17" s="1"/>
      <c r="E17" s="7"/>
    </row>
    <row r="18" spans="2:5" x14ac:dyDescent="0.25">
      <c r="C18" s="1"/>
      <c r="D18" s="1"/>
    </row>
    <row r="19" spans="2:5" x14ac:dyDescent="0.25">
      <c r="C19" s="1"/>
      <c r="D19" s="1"/>
    </row>
    <row r="20" spans="2:5" x14ac:dyDescent="0.25">
      <c r="C20" s="1"/>
      <c r="D20" s="1"/>
    </row>
    <row r="21" spans="2:5" x14ac:dyDescent="0.25">
      <c r="C21" s="1"/>
      <c r="D21" s="1"/>
    </row>
    <row r="22" spans="2:5" x14ac:dyDescent="0.25">
      <c r="C22" s="1"/>
      <c r="D22" s="1"/>
    </row>
    <row r="23" spans="2:5" x14ac:dyDescent="0.25">
      <c r="C23" s="1"/>
      <c r="D23" s="1"/>
    </row>
    <row r="24" spans="2:5" x14ac:dyDescent="0.25">
      <c r="C24" s="1"/>
      <c r="D24" s="1"/>
    </row>
    <row r="25" spans="2:5" x14ac:dyDescent="0.25">
      <c r="C25" s="1"/>
      <c r="D25" s="1"/>
    </row>
    <row r="26" spans="2:5" x14ac:dyDescent="0.25">
      <c r="C26" s="1"/>
      <c r="D26" s="1"/>
    </row>
    <row r="27" spans="2:5" x14ac:dyDescent="0.25">
      <c r="C27" s="1"/>
      <c r="D27" s="1"/>
    </row>
    <row r="28" spans="2:5" x14ac:dyDescent="0.25">
      <c r="C28" s="1"/>
      <c r="D28" s="1"/>
    </row>
    <row r="29" spans="2:5" x14ac:dyDescent="0.25">
      <c r="C29" s="1"/>
      <c r="D29" s="1"/>
    </row>
    <row r="30" spans="2:5" x14ac:dyDescent="0.25">
      <c r="C30" s="1"/>
      <c r="D30" s="1"/>
    </row>
    <row r="31" spans="2:5" x14ac:dyDescent="0.25">
      <c r="C31" s="1"/>
      <c r="D31" s="1"/>
    </row>
    <row r="32" spans="2:5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C10" sqref="C10"/>
    </sheetView>
  </sheetViews>
  <sheetFormatPr defaultRowHeight="15" x14ac:dyDescent="0.25"/>
  <cols>
    <col min="1" max="1" width="21.28515625" customWidth="1"/>
    <col min="2" max="2" width="13" customWidth="1"/>
  </cols>
  <sheetData>
    <row r="1" spans="1:6" ht="45" x14ac:dyDescent="0.25">
      <c r="A1" t="s">
        <v>11</v>
      </c>
      <c r="B1" s="8" t="s">
        <v>18</v>
      </c>
      <c r="C1" s="8" t="s">
        <v>19</v>
      </c>
      <c r="D1" s="9" t="s">
        <v>20</v>
      </c>
      <c r="E1" s="8"/>
      <c r="F1" s="8"/>
    </row>
    <row r="2" spans="1:6" x14ac:dyDescent="0.25">
      <c r="A2" t="s">
        <v>12</v>
      </c>
      <c r="B2" s="7">
        <v>40.040305790959735</v>
      </c>
      <c r="C2" s="3">
        <v>152.31996773786568</v>
      </c>
      <c r="D2" s="3">
        <v>99.747969144512879</v>
      </c>
      <c r="E2" s="7"/>
    </row>
    <row r="3" spans="1:6" x14ac:dyDescent="0.25">
      <c r="A3" t="s">
        <v>13</v>
      </c>
      <c r="B3" s="7">
        <v>56.619418389489248</v>
      </c>
      <c r="C3" s="3">
        <v>56.619418389489248</v>
      </c>
      <c r="D3" s="3">
        <v>86.534190809435898</v>
      </c>
    </row>
    <row r="4" spans="1:6" x14ac:dyDescent="0.25">
      <c r="A4" t="s">
        <v>14</v>
      </c>
      <c r="B4" s="7">
        <v>15.520355382365837</v>
      </c>
      <c r="C4" s="3">
        <v>6.1666629222383049</v>
      </c>
      <c r="D4" s="3">
        <v>6.1666629222383049</v>
      </c>
      <c r="E4" s="7"/>
    </row>
    <row r="5" spans="1:6" x14ac:dyDescent="0.25">
      <c r="A5" t="s">
        <v>15</v>
      </c>
      <c r="B5" s="7">
        <v>5.963898815014665</v>
      </c>
      <c r="C5" s="3">
        <v>0.33300977921040914</v>
      </c>
      <c r="D5" s="3">
        <v>0.33300977921040914</v>
      </c>
      <c r="E5" s="7"/>
    </row>
    <row r="6" spans="1:6" x14ac:dyDescent="0.25">
      <c r="B6" s="7"/>
      <c r="C6" s="7"/>
      <c r="D6" s="7"/>
      <c r="E6" s="7"/>
    </row>
    <row r="7" spans="1:6" x14ac:dyDescent="0.25">
      <c r="C7" s="1"/>
      <c r="D7" s="1"/>
    </row>
    <row r="8" spans="1:6" x14ac:dyDescent="0.25">
      <c r="B8" s="1"/>
      <c r="C8" s="1"/>
      <c r="D8" s="1"/>
    </row>
    <row r="9" spans="1:6" x14ac:dyDescent="0.25">
      <c r="B9" s="1"/>
      <c r="C9" s="1"/>
      <c r="D9" s="1"/>
    </row>
    <row r="10" spans="1:6" x14ac:dyDescent="0.25">
      <c r="B10" s="1"/>
      <c r="C10" s="1"/>
      <c r="D10" s="1"/>
    </row>
    <row r="11" spans="1:6" x14ac:dyDescent="0.25">
      <c r="B11" s="1"/>
      <c r="C11" s="1"/>
      <c r="D11" s="1"/>
    </row>
    <row r="12" spans="1:6" x14ac:dyDescent="0.25">
      <c r="C12" s="1"/>
      <c r="D12" s="1"/>
    </row>
    <row r="13" spans="1:6" x14ac:dyDescent="0.25">
      <c r="B13" s="1"/>
      <c r="C13" s="1"/>
      <c r="D13" s="1"/>
    </row>
    <row r="14" spans="1:6" x14ac:dyDescent="0.25">
      <c r="B14" s="1"/>
      <c r="C14" s="1"/>
      <c r="D14" s="1"/>
    </row>
    <row r="15" spans="1:6" x14ac:dyDescent="0.25">
      <c r="B15" s="1"/>
      <c r="C15" s="1"/>
      <c r="D15" s="1"/>
    </row>
    <row r="16" spans="1:6" x14ac:dyDescent="0.25">
      <c r="B16" s="1"/>
      <c r="C16" s="1"/>
      <c r="D16" s="1"/>
    </row>
    <row r="17" spans="2:5" x14ac:dyDescent="0.25">
      <c r="B17" s="1"/>
      <c r="C17" s="1"/>
      <c r="D17" s="1"/>
      <c r="E17" s="7"/>
    </row>
    <row r="18" spans="2:5" x14ac:dyDescent="0.25">
      <c r="C18" s="1"/>
      <c r="D18" s="1"/>
    </row>
    <row r="19" spans="2:5" x14ac:dyDescent="0.25">
      <c r="C19" s="1"/>
      <c r="D19" s="1"/>
    </row>
    <row r="20" spans="2:5" x14ac:dyDescent="0.25">
      <c r="C20" s="1"/>
      <c r="D20" s="1"/>
    </row>
    <row r="21" spans="2:5" x14ac:dyDescent="0.25">
      <c r="C21" s="1"/>
      <c r="D21" s="1"/>
    </row>
    <row r="22" spans="2:5" x14ac:dyDescent="0.25">
      <c r="C22" s="1"/>
      <c r="D22" s="1"/>
    </row>
    <row r="23" spans="2:5" x14ac:dyDescent="0.25">
      <c r="C23" s="1"/>
      <c r="D23" s="1"/>
    </row>
    <row r="24" spans="2:5" x14ac:dyDescent="0.25">
      <c r="C24" s="1"/>
      <c r="D24" s="1"/>
    </row>
    <row r="25" spans="2:5" x14ac:dyDescent="0.25">
      <c r="C25" s="1"/>
      <c r="D25" s="1"/>
    </row>
    <row r="26" spans="2:5" x14ac:dyDescent="0.25">
      <c r="C26" s="1"/>
      <c r="D26" s="1"/>
    </row>
    <row r="27" spans="2:5" x14ac:dyDescent="0.25">
      <c r="C27" s="1"/>
      <c r="D27" s="1"/>
    </row>
    <row r="28" spans="2:5" x14ac:dyDescent="0.25">
      <c r="C28" s="1"/>
      <c r="D28" s="1"/>
    </row>
    <row r="29" spans="2:5" x14ac:dyDescent="0.25">
      <c r="C29" s="1"/>
      <c r="D29" s="1"/>
    </row>
    <row r="30" spans="2:5" x14ac:dyDescent="0.25">
      <c r="C30" s="1"/>
      <c r="D30" s="1"/>
    </row>
    <row r="31" spans="2:5" x14ac:dyDescent="0.25">
      <c r="C31" s="1"/>
      <c r="D31" s="1"/>
    </row>
    <row r="32" spans="2:5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/>
  </sheetViews>
  <sheetFormatPr defaultRowHeight="15" x14ac:dyDescent="0.25"/>
  <cols>
    <col min="1" max="1" width="21.28515625" customWidth="1"/>
    <col min="2" max="2" width="13" customWidth="1"/>
  </cols>
  <sheetData>
    <row r="1" spans="1:6" ht="45" x14ac:dyDescent="0.25">
      <c r="A1" t="s">
        <v>11</v>
      </c>
      <c r="B1" s="8" t="s">
        <v>18</v>
      </c>
      <c r="C1" s="8" t="s">
        <v>19</v>
      </c>
      <c r="D1" s="9" t="s">
        <v>20</v>
      </c>
      <c r="E1" s="8"/>
      <c r="F1" s="8"/>
    </row>
    <row r="2" spans="1:6" x14ac:dyDescent="0.25">
      <c r="A2" t="s">
        <v>12</v>
      </c>
      <c r="B2" s="7">
        <v>69.91894330932729</v>
      </c>
      <c r="C2" s="3">
        <v>265.98326308354393</v>
      </c>
      <c r="D2" s="3">
        <v>174.18130211708743</v>
      </c>
      <c r="E2" s="7"/>
    </row>
    <row r="3" spans="1:6" x14ac:dyDescent="0.25">
      <c r="A3" t="s">
        <v>13</v>
      </c>
      <c r="B3" s="7">
        <v>140.79487690038857</v>
      </c>
      <c r="C3" s="3">
        <v>140.79487690038857</v>
      </c>
      <c r="D3" s="3">
        <v>215.18360819034842</v>
      </c>
    </row>
    <row r="4" spans="1:6" x14ac:dyDescent="0.25">
      <c r="A4" t="s">
        <v>14</v>
      </c>
      <c r="B4" s="7">
        <v>57.112842705179112</v>
      </c>
      <c r="C4" s="3">
        <v>22.692499032194824</v>
      </c>
      <c r="D4" s="3">
        <v>22.692499032194824</v>
      </c>
      <c r="E4" s="7"/>
    </row>
    <row r="5" spans="1:6" x14ac:dyDescent="0.25">
      <c r="A5" t="s">
        <v>15</v>
      </c>
      <c r="B5" s="7">
        <v>74.645323493218825</v>
      </c>
      <c r="C5" s="3">
        <v>4.1680154990197034</v>
      </c>
      <c r="D5" s="3">
        <v>4.1680154990197034</v>
      </c>
      <c r="E5" s="7"/>
    </row>
    <row r="6" spans="1:6" x14ac:dyDescent="0.25">
      <c r="A6" t="s">
        <v>160</v>
      </c>
      <c r="B6" s="7">
        <v>93.364290000000011</v>
      </c>
      <c r="C6" s="7">
        <v>93.364289999999954</v>
      </c>
      <c r="D6" s="7">
        <v>93.364289999999954</v>
      </c>
      <c r="E6" s="7"/>
    </row>
    <row r="7" spans="1:6" x14ac:dyDescent="0.25">
      <c r="C7" s="1"/>
      <c r="D7" s="1"/>
    </row>
    <row r="8" spans="1:6" x14ac:dyDescent="0.25">
      <c r="B8" s="1"/>
      <c r="C8" s="1"/>
      <c r="D8" s="1"/>
    </row>
    <row r="9" spans="1:6" x14ac:dyDescent="0.25">
      <c r="B9" s="1"/>
      <c r="C9" s="1"/>
      <c r="D9" s="1"/>
    </row>
    <row r="10" spans="1:6" x14ac:dyDescent="0.25">
      <c r="B10" s="1"/>
      <c r="C10" s="1"/>
      <c r="D10" s="1"/>
    </row>
    <row r="11" spans="1:6" x14ac:dyDescent="0.25">
      <c r="B11" s="1"/>
      <c r="C11" s="1"/>
      <c r="D11" s="1"/>
    </row>
    <row r="12" spans="1:6" x14ac:dyDescent="0.25">
      <c r="C12" s="1"/>
      <c r="D12" s="1"/>
    </row>
    <row r="13" spans="1:6" x14ac:dyDescent="0.25">
      <c r="B13" s="1"/>
      <c r="C13" s="1"/>
      <c r="D13" s="1"/>
    </row>
    <row r="14" spans="1:6" x14ac:dyDescent="0.25">
      <c r="B14" s="1"/>
      <c r="C14" s="1"/>
      <c r="D14" s="1"/>
    </row>
    <row r="15" spans="1:6" x14ac:dyDescent="0.25">
      <c r="B15" s="1"/>
      <c r="C15" s="1"/>
      <c r="D15" s="1"/>
    </row>
    <row r="16" spans="1:6" x14ac:dyDescent="0.25">
      <c r="B16" s="1"/>
      <c r="C16" s="1"/>
      <c r="D16" s="1"/>
    </row>
    <row r="17" spans="2:5" x14ac:dyDescent="0.25">
      <c r="B17" s="1"/>
      <c r="C17" s="1"/>
      <c r="D17" s="1"/>
      <c r="E17" s="7"/>
    </row>
    <row r="18" spans="2:5" x14ac:dyDescent="0.25">
      <c r="C18" s="1"/>
      <c r="D18" s="1"/>
    </row>
    <row r="19" spans="2:5" x14ac:dyDescent="0.25">
      <c r="C19" s="1"/>
      <c r="D19" s="1"/>
    </row>
    <row r="20" spans="2:5" x14ac:dyDescent="0.25">
      <c r="C20" s="1"/>
      <c r="D20" s="1"/>
    </row>
    <row r="21" spans="2:5" x14ac:dyDescent="0.25">
      <c r="C21" s="1"/>
      <c r="D21" s="1"/>
    </row>
    <row r="22" spans="2:5" x14ac:dyDescent="0.25">
      <c r="C22" s="1"/>
      <c r="D22" s="1"/>
    </row>
    <row r="23" spans="2:5" x14ac:dyDescent="0.25">
      <c r="C23" s="1"/>
      <c r="D23" s="1"/>
    </row>
    <row r="24" spans="2:5" x14ac:dyDescent="0.25">
      <c r="C24" s="1"/>
      <c r="D24" s="1"/>
    </row>
    <row r="25" spans="2:5" x14ac:dyDescent="0.25">
      <c r="C25" s="1"/>
      <c r="D25" s="1"/>
    </row>
    <row r="26" spans="2:5" x14ac:dyDescent="0.25">
      <c r="C26" s="1"/>
      <c r="D26" s="1"/>
    </row>
    <row r="27" spans="2:5" x14ac:dyDescent="0.25">
      <c r="C27" s="1"/>
      <c r="D27" s="1"/>
    </row>
    <row r="28" spans="2:5" x14ac:dyDescent="0.25">
      <c r="C28" s="1"/>
      <c r="D28" s="1"/>
    </row>
    <row r="29" spans="2:5" x14ac:dyDescent="0.25">
      <c r="C29" s="1"/>
      <c r="D29" s="1"/>
    </row>
    <row r="30" spans="2:5" x14ac:dyDescent="0.25">
      <c r="C30" s="1"/>
      <c r="D30" s="1"/>
    </row>
    <row r="31" spans="2:5" x14ac:dyDescent="0.25">
      <c r="C31" s="1"/>
      <c r="D31" s="1"/>
    </row>
    <row r="32" spans="2:5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  <row r="74" spans="3:4" x14ac:dyDescent="0.25">
      <c r="C74" s="1"/>
      <c r="D74" s="1"/>
    </row>
    <row r="75" spans="3:4" x14ac:dyDescent="0.25">
      <c r="C75" s="1"/>
      <c r="D75" s="1"/>
    </row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1"/>
  <sheetViews>
    <sheetView workbookViewId="0">
      <selection activeCell="B7" sqref="B7"/>
    </sheetView>
  </sheetViews>
  <sheetFormatPr defaultRowHeight="15" x14ac:dyDescent="0.25"/>
  <cols>
    <col min="1" max="1" width="13" customWidth="1"/>
  </cols>
  <sheetData>
    <row r="2" spans="1:4" x14ac:dyDescent="0.25">
      <c r="B2" t="s">
        <v>161</v>
      </c>
    </row>
    <row r="3" spans="1:4" x14ac:dyDescent="0.25">
      <c r="A3" t="s">
        <v>22</v>
      </c>
      <c r="B3" s="7">
        <v>57.126681387900909</v>
      </c>
      <c r="C3" s="7"/>
      <c r="D3" s="7"/>
    </row>
    <row r="4" spans="1:4" x14ac:dyDescent="0.25">
      <c r="A4" t="s">
        <v>23</v>
      </c>
      <c r="B4" s="7">
        <v>80.957117825912306</v>
      </c>
      <c r="C4" s="7"/>
    </row>
    <row r="5" spans="1:4" x14ac:dyDescent="0.25">
      <c r="A5" t="s">
        <v>24</v>
      </c>
      <c r="B5" s="7">
        <v>60.012575130217087</v>
      </c>
      <c r="C5" s="7"/>
    </row>
    <row r="6" spans="1:4" x14ac:dyDescent="0.25">
      <c r="A6" t="s">
        <v>25</v>
      </c>
      <c r="B6" s="7">
        <v>99.524697471930537</v>
      </c>
      <c r="C6" s="7"/>
    </row>
    <row r="7" spans="1:4" x14ac:dyDescent="0.25">
      <c r="A7" t="s">
        <v>26</v>
      </c>
      <c r="B7" s="7">
        <v>91.41763540415792</v>
      </c>
      <c r="C7" s="7"/>
    </row>
    <row r="8" spans="1:4" x14ac:dyDescent="0.25">
      <c r="A8" t="s">
        <v>27</v>
      </c>
      <c r="B8" s="7">
        <v>55.492401645187435</v>
      </c>
      <c r="C8" s="7"/>
    </row>
    <row r="9" spans="1:4" x14ac:dyDescent="0.25">
      <c r="A9" t="s">
        <v>28</v>
      </c>
      <c r="B9" s="7">
        <v>58.870309104606768</v>
      </c>
      <c r="C9" s="7"/>
    </row>
    <row r="10" spans="1:4" x14ac:dyDescent="0.25">
      <c r="A10" t="s">
        <v>29</v>
      </c>
      <c r="B10" s="7">
        <v>68.830409268144052</v>
      </c>
      <c r="C10" s="7"/>
    </row>
    <row r="11" spans="1:4" x14ac:dyDescent="0.25">
      <c r="A11" t="s">
        <v>30</v>
      </c>
      <c r="B11" s="7">
        <v>44.245724285270661</v>
      </c>
      <c r="C11" s="7"/>
    </row>
    <row r="12" spans="1:4" x14ac:dyDescent="0.25">
      <c r="A12" t="s">
        <v>31</v>
      </c>
      <c r="B12" s="7">
        <v>37.219859493088826</v>
      </c>
      <c r="C12" s="7"/>
    </row>
    <row r="13" spans="1:4" x14ac:dyDescent="0.25">
      <c r="A13" t="s">
        <v>32</v>
      </c>
      <c r="B13" s="7">
        <v>42.247221989403435</v>
      </c>
      <c r="C13" s="7"/>
    </row>
    <row r="14" spans="1:4" x14ac:dyDescent="0.25">
      <c r="A14" t="s">
        <v>33</v>
      </c>
      <c r="B14" s="7">
        <v>38.08283410069339</v>
      </c>
      <c r="C14" s="7"/>
    </row>
    <row r="15" spans="1:4" x14ac:dyDescent="0.25">
      <c r="A15" t="s">
        <v>34</v>
      </c>
      <c r="B15" s="7">
        <v>50.000949647796588</v>
      </c>
      <c r="C15" s="7"/>
    </row>
    <row r="16" spans="1:4" x14ac:dyDescent="0.25">
      <c r="A16" t="s">
        <v>35</v>
      </c>
      <c r="B16" s="7">
        <v>53.006707040728664</v>
      </c>
      <c r="C16" s="7"/>
    </row>
    <row r="17" spans="1:4" x14ac:dyDescent="0.25">
      <c r="A17" t="s">
        <v>36</v>
      </c>
      <c r="B17" s="7">
        <v>68.944143686229339</v>
      </c>
      <c r="C17" s="7"/>
    </row>
    <row r="18" spans="1:4" x14ac:dyDescent="0.25">
      <c r="A18" t="s">
        <v>167</v>
      </c>
      <c r="B18" s="7">
        <v>23.821316246591774</v>
      </c>
      <c r="C18" s="7"/>
      <c r="D18" s="7"/>
    </row>
    <row r="19" spans="1:4" x14ac:dyDescent="0.25">
      <c r="A19" t="s">
        <v>37</v>
      </c>
      <c r="B19" s="7">
        <v>65.374550110936525</v>
      </c>
      <c r="C19" s="7"/>
    </row>
    <row r="20" spans="1:4" x14ac:dyDescent="0.25">
      <c r="A20" t="s">
        <v>38</v>
      </c>
      <c r="B20" s="7">
        <v>56.209639784891621</v>
      </c>
      <c r="C20" s="7"/>
    </row>
    <row r="21" spans="1:4" x14ac:dyDescent="0.25">
      <c r="A21" t="s">
        <v>168</v>
      </c>
      <c r="B21" s="7">
        <v>39.370350501889092</v>
      </c>
      <c r="C21" s="7"/>
    </row>
    <row r="22" spans="1:4" x14ac:dyDescent="0.25">
      <c r="A22" t="s">
        <v>39</v>
      </c>
      <c r="B22" s="7">
        <v>44.25998436871798</v>
      </c>
      <c r="C22" s="7"/>
    </row>
    <row r="23" spans="1:4" x14ac:dyDescent="0.25">
      <c r="A23" t="s">
        <v>40</v>
      </c>
      <c r="B23" s="7">
        <v>48.15520727280952</v>
      </c>
      <c r="C23" s="7"/>
    </row>
    <row r="24" spans="1:4" x14ac:dyDescent="0.25">
      <c r="A24" t="s">
        <v>41</v>
      </c>
      <c r="B24" s="7">
        <v>62.746140607634288</v>
      </c>
      <c r="C24" s="7"/>
    </row>
    <row r="25" spans="1:4" x14ac:dyDescent="0.25">
      <c r="A25" t="s">
        <v>42</v>
      </c>
      <c r="B25" s="7">
        <v>17.048728581746271</v>
      </c>
      <c r="C25" s="7"/>
    </row>
    <row r="26" spans="1:4" x14ac:dyDescent="0.25">
      <c r="A26" t="s">
        <v>43</v>
      </c>
      <c r="B26" s="7">
        <v>26.341227696613814</v>
      </c>
      <c r="C26" s="7"/>
    </row>
    <row r="27" spans="1:4" x14ac:dyDescent="0.25">
      <c r="A27" t="s">
        <v>44</v>
      </c>
      <c r="B27" s="7">
        <v>46.977784038899607</v>
      </c>
      <c r="C27" s="7"/>
    </row>
    <row r="28" spans="1:4" x14ac:dyDescent="0.25">
      <c r="A28" t="s">
        <v>45</v>
      </c>
      <c r="B28" s="7">
        <v>33.904111904829783</v>
      </c>
      <c r="C28" s="7"/>
    </row>
    <row r="29" spans="1:4" x14ac:dyDescent="0.25">
      <c r="A29" t="s">
        <v>46</v>
      </c>
      <c r="B29" s="7">
        <v>0</v>
      </c>
      <c r="C29" s="7"/>
    </row>
    <row r="30" spans="1:4" x14ac:dyDescent="0.25">
      <c r="A30" t="s">
        <v>47</v>
      </c>
      <c r="B30" s="7">
        <v>26.076234078348204</v>
      </c>
      <c r="C30" s="7"/>
    </row>
    <row r="31" spans="1:4" x14ac:dyDescent="0.25">
      <c r="A31" t="s">
        <v>48</v>
      </c>
      <c r="B31" s="7">
        <v>30.251593699580155</v>
      </c>
      <c r="C31" s="7"/>
    </row>
    <row r="32" spans="1:4" x14ac:dyDescent="0.25">
      <c r="A32" t="s">
        <v>49</v>
      </c>
      <c r="B32" s="7">
        <v>10.577223016795299</v>
      </c>
      <c r="C32" s="7"/>
    </row>
    <row r="33" spans="1:3" x14ac:dyDescent="0.25">
      <c r="A33" t="s">
        <v>50</v>
      </c>
      <c r="B33" s="7">
        <v>9.2646323197988512</v>
      </c>
      <c r="C33" s="7"/>
    </row>
    <row r="34" spans="1:3" x14ac:dyDescent="0.25">
      <c r="A34" t="s">
        <v>51</v>
      </c>
      <c r="B34" s="7">
        <v>33.491551789627195</v>
      </c>
      <c r="C34" s="7"/>
    </row>
    <row r="35" spans="1:3" x14ac:dyDescent="0.25">
      <c r="A35" t="s">
        <v>52</v>
      </c>
      <c r="B35" s="7">
        <v>14.386644751461183</v>
      </c>
      <c r="C35" s="7"/>
    </row>
    <row r="36" spans="1:3" x14ac:dyDescent="0.25">
      <c r="A36" t="s">
        <v>53</v>
      </c>
      <c r="B36" s="7">
        <v>-244.19909399148264</v>
      </c>
      <c r="C36" s="7"/>
    </row>
    <row r="37" spans="1:3" x14ac:dyDescent="0.25">
      <c r="A37" t="s">
        <v>54</v>
      </c>
      <c r="B37" s="7">
        <v>0</v>
      </c>
      <c r="C37" s="7"/>
    </row>
    <row r="38" spans="1:3" x14ac:dyDescent="0.25">
      <c r="A38" t="s">
        <v>55</v>
      </c>
      <c r="B38" s="7">
        <v>0</v>
      </c>
      <c r="C38" s="7"/>
    </row>
    <row r="39" spans="1:3" x14ac:dyDescent="0.25">
      <c r="A39" t="s">
        <v>56</v>
      </c>
      <c r="B39" s="7">
        <v>0</v>
      </c>
      <c r="C39" s="7"/>
    </row>
    <row r="40" spans="1:3" x14ac:dyDescent="0.25">
      <c r="A40" t="s">
        <v>57</v>
      </c>
      <c r="B40" s="7">
        <v>-68.355988255908215</v>
      </c>
      <c r="C40" s="7"/>
    </row>
    <row r="41" spans="1:3" x14ac:dyDescent="0.25">
      <c r="A41" t="s">
        <v>58</v>
      </c>
      <c r="B41" s="7">
        <v>0</v>
      </c>
      <c r="C41" s="7"/>
    </row>
    <row r="42" spans="1:3" x14ac:dyDescent="0.25">
      <c r="A42" t="s">
        <v>59</v>
      </c>
      <c r="B42" s="7">
        <v>-14.702322188036554</v>
      </c>
      <c r="C42" s="7"/>
    </row>
    <row r="43" spans="1:3" x14ac:dyDescent="0.25">
      <c r="A43" t="s">
        <v>60</v>
      </c>
      <c r="B43" s="7">
        <v>0</v>
      </c>
      <c r="C43" s="7"/>
    </row>
    <row r="44" spans="1:3" x14ac:dyDescent="0.25">
      <c r="A44" t="s">
        <v>61</v>
      </c>
      <c r="B44" s="7">
        <v>0</v>
      </c>
      <c r="C44" s="7"/>
    </row>
    <row r="45" spans="1:3" x14ac:dyDescent="0.25">
      <c r="A45" t="s">
        <v>62</v>
      </c>
      <c r="B45" s="7">
        <v>-38.802709513198785</v>
      </c>
      <c r="C45" s="7"/>
    </row>
    <row r="46" spans="1:3" x14ac:dyDescent="0.25">
      <c r="A46" t="s">
        <v>63</v>
      </c>
      <c r="B46" s="7">
        <v>0</v>
      </c>
      <c r="C46" s="7"/>
    </row>
    <row r="47" spans="1:3" x14ac:dyDescent="0.25">
      <c r="A47" t="s">
        <v>64</v>
      </c>
      <c r="B47" s="7">
        <v>-203.58662755618113</v>
      </c>
      <c r="C47" s="7"/>
    </row>
    <row r="48" spans="1:3" x14ac:dyDescent="0.25">
      <c r="A48" t="s">
        <v>65</v>
      </c>
      <c r="B48" s="7">
        <v>-3.678503590745005</v>
      </c>
      <c r="C48" s="7"/>
    </row>
    <row r="49" spans="1:3" x14ac:dyDescent="0.25">
      <c r="A49" t="s">
        <v>66</v>
      </c>
      <c r="B49" s="7">
        <v>-46.022932693040133</v>
      </c>
      <c r="C49" s="7"/>
    </row>
    <row r="50" spans="1:3" x14ac:dyDescent="0.25">
      <c r="A50" t="s">
        <v>67</v>
      </c>
      <c r="B50" s="7">
        <v>0</v>
      </c>
      <c r="C50" s="7"/>
    </row>
    <row r="51" spans="1:3" x14ac:dyDescent="0.25">
      <c r="A51" t="s">
        <v>68</v>
      </c>
      <c r="B51" s="7">
        <v>0</v>
      </c>
      <c r="C51" s="7"/>
    </row>
    <row r="52" spans="1:3" x14ac:dyDescent="0.25">
      <c r="A52" t="s">
        <v>69</v>
      </c>
      <c r="B52" s="7">
        <v>-168.07889116612213</v>
      </c>
      <c r="C52" s="7"/>
    </row>
    <row r="53" spans="1:3" x14ac:dyDescent="0.25">
      <c r="A53" t="s">
        <v>70</v>
      </c>
      <c r="B53" s="7">
        <v>0</v>
      </c>
      <c r="C53" s="7"/>
    </row>
    <row r="54" spans="1:3" x14ac:dyDescent="0.25">
      <c r="A54" t="s">
        <v>71</v>
      </c>
      <c r="B54" s="7">
        <v>-57.917766157451361</v>
      </c>
      <c r="C54" s="7"/>
    </row>
    <row r="55" spans="1:3" x14ac:dyDescent="0.25">
      <c r="A55" t="s">
        <v>72</v>
      </c>
      <c r="B55" s="7">
        <v>-60.599245320738682</v>
      </c>
      <c r="C55" s="7"/>
    </row>
    <row r="56" spans="1:3" x14ac:dyDescent="0.25">
      <c r="A56" t="s">
        <v>73</v>
      </c>
      <c r="B56" s="7">
        <v>-29.453875680362042</v>
      </c>
      <c r="C56" s="7"/>
    </row>
    <row r="57" spans="1:3" x14ac:dyDescent="0.25">
      <c r="A57" t="s">
        <v>74</v>
      </c>
      <c r="B57" s="7">
        <v>-3.778467853748757</v>
      </c>
      <c r="C57" s="7"/>
    </row>
    <row r="58" spans="1:3" x14ac:dyDescent="0.25">
      <c r="A58" t="s">
        <v>75</v>
      </c>
      <c r="B58" s="7">
        <v>-14.430779469110911</v>
      </c>
      <c r="C58" s="7"/>
    </row>
    <row r="59" spans="1:3" x14ac:dyDescent="0.25">
      <c r="A59" t="s">
        <v>76</v>
      </c>
      <c r="B59" s="7">
        <v>-100.57243589640986</v>
      </c>
      <c r="C59" s="7"/>
    </row>
    <row r="60" spans="1:3" x14ac:dyDescent="0.25">
      <c r="A60" t="s">
        <v>77</v>
      </c>
      <c r="B60" s="7">
        <v>-37.896708853840302</v>
      </c>
      <c r="C60" s="7"/>
    </row>
    <row r="61" spans="1:3" x14ac:dyDescent="0.25">
      <c r="A61" t="s">
        <v>78</v>
      </c>
      <c r="B61" s="7">
        <v>-38.76385295122784</v>
      </c>
      <c r="C61" s="7"/>
    </row>
    <row r="62" spans="1:3" x14ac:dyDescent="0.25">
      <c r="A62" t="s">
        <v>79</v>
      </c>
      <c r="B62" s="7">
        <v>-8.310163290406205</v>
      </c>
      <c r="C62" s="7"/>
    </row>
    <row r="63" spans="1:3" x14ac:dyDescent="0.25">
      <c r="A63" t="s">
        <v>80</v>
      </c>
      <c r="B63" s="7">
        <v>0</v>
      </c>
      <c r="C63" s="7"/>
    </row>
    <row r="64" spans="1:3" x14ac:dyDescent="0.25">
      <c r="A64" t="s">
        <v>81</v>
      </c>
      <c r="B64" s="7">
        <v>-128.58600072967158</v>
      </c>
      <c r="C64" s="7"/>
    </row>
    <row r="65" spans="1:3" x14ac:dyDescent="0.25">
      <c r="A65" t="s">
        <v>82</v>
      </c>
      <c r="B65" s="7">
        <v>-7.8842375884821072</v>
      </c>
      <c r="C65" s="7"/>
    </row>
    <row r="66" spans="1:3" x14ac:dyDescent="0.25">
      <c r="A66" t="s">
        <v>83</v>
      </c>
      <c r="B66" s="7">
        <v>-199.44799584469197</v>
      </c>
      <c r="C66" s="7"/>
    </row>
    <row r="67" spans="1:3" x14ac:dyDescent="0.25">
      <c r="A67" t="s">
        <v>84</v>
      </c>
      <c r="B67" s="7">
        <v>-27.495402274558469</v>
      </c>
      <c r="C67" s="7"/>
    </row>
    <row r="68" spans="1:3" x14ac:dyDescent="0.25">
      <c r="A68" t="s">
        <v>85</v>
      </c>
      <c r="B68" s="7">
        <v>-105.33485703620939</v>
      </c>
      <c r="C68" s="7"/>
    </row>
    <row r="69" spans="1:3" x14ac:dyDescent="0.25">
      <c r="A69" t="s">
        <v>86</v>
      </c>
      <c r="B69" s="7">
        <v>-102.57905698490586</v>
      </c>
      <c r="C69" s="7"/>
    </row>
    <row r="70" spans="1:3" x14ac:dyDescent="0.25">
      <c r="A70" t="s">
        <v>169</v>
      </c>
      <c r="B70" s="7">
        <v>-39.10818713450292</v>
      </c>
      <c r="C70" s="7"/>
    </row>
    <row r="71" spans="1:3" x14ac:dyDescent="0.25">
      <c r="A71" t="s">
        <v>87</v>
      </c>
      <c r="B71" s="7">
        <v>-20.189264554585378</v>
      </c>
      <c r="C71" s="7"/>
    </row>
    <row r="72" spans="1:3" x14ac:dyDescent="0.25">
      <c r="A72" t="s">
        <v>170</v>
      </c>
      <c r="B72" s="7">
        <v>-57.533030205606323</v>
      </c>
      <c r="C72" s="7"/>
    </row>
    <row r="73" spans="1:3" x14ac:dyDescent="0.25">
      <c r="A73" t="s">
        <v>171</v>
      </c>
      <c r="B73" s="7">
        <v>-12.264251968963556</v>
      </c>
      <c r="C73" s="7"/>
    </row>
    <row r="74" spans="1:3" x14ac:dyDescent="0.25">
      <c r="A74" t="s">
        <v>172</v>
      </c>
      <c r="B74" s="7">
        <v>-2.6440051451149897</v>
      </c>
      <c r="C74" s="7"/>
    </row>
    <row r="75" spans="1:3" x14ac:dyDescent="0.25">
      <c r="A75" t="s">
        <v>173</v>
      </c>
      <c r="B75" s="7">
        <v>-8.2179651750593887</v>
      </c>
      <c r="C75" s="7"/>
    </row>
    <row r="76" spans="1:3" x14ac:dyDescent="0.25">
      <c r="A76" t="s">
        <v>174</v>
      </c>
      <c r="B76" s="7">
        <v>0</v>
      </c>
      <c r="C76" s="7"/>
    </row>
    <row r="77" spans="1:3" x14ac:dyDescent="0.25">
      <c r="A77" t="s">
        <v>175</v>
      </c>
      <c r="B77" s="7">
        <v>-0.59395328696847893</v>
      </c>
      <c r="C77" s="7"/>
    </row>
    <row r="78" spans="1:3" x14ac:dyDescent="0.25">
      <c r="A78" t="s">
        <v>176</v>
      </c>
      <c r="B78" s="7">
        <v>-1307.1015760617486</v>
      </c>
      <c r="C78" s="7"/>
    </row>
    <row r="79" spans="1:3" x14ac:dyDescent="0.25">
      <c r="A79" t="s">
        <v>177</v>
      </c>
      <c r="B79" s="7">
        <v>-12.88314616612988</v>
      </c>
      <c r="C79" s="7"/>
    </row>
    <row r="80" spans="1:3" x14ac:dyDescent="0.25">
      <c r="A80" t="s">
        <v>178</v>
      </c>
      <c r="B80" s="7">
        <v>-1.0235404480199599</v>
      </c>
      <c r="C80" s="7"/>
    </row>
    <row r="81" spans="1:3" x14ac:dyDescent="0.25">
      <c r="A81" t="s">
        <v>179</v>
      </c>
      <c r="B81" s="7">
        <v>-38.662405263641091</v>
      </c>
      <c r="C81" s="7"/>
    </row>
    <row r="82" spans="1:3" x14ac:dyDescent="0.25">
      <c r="A82" t="s">
        <v>180</v>
      </c>
      <c r="B82" s="7">
        <v>0</v>
      </c>
      <c r="C82" s="7"/>
    </row>
    <row r="83" spans="1:3" x14ac:dyDescent="0.25">
      <c r="A83" t="s">
        <v>181</v>
      </c>
      <c r="B83" s="7">
        <v>-22.636622571117289</v>
      </c>
      <c r="C83" s="7"/>
    </row>
    <row r="84" spans="1:3" x14ac:dyDescent="0.25">
      <c r="A84" t="s">
        <v>182</v>
      </c>
      <c r="B84" s="7">
        <v>-17.424990022537632</v>
      </c>
      <c r="C84" s="7"/>
    </row>
    <row r="85" spans="1:3" x14ac:dyDescent="0.25">
      <c r="A85" t="s">
        <v>183</v>
      </c>
      <c r="B85" s="7">
        <v>-70.422163553578244</v>
      </c>
      <c r="C85" s="7"/>
    </row>
    <row r="86" spans="1:3" x14ac:dyDescent="0.25">
      <c r="A86" t="s">
        <v>184</v>
      </c>
      <c r="B86" s="7">
        <v>-12.999009749120479</v>
      </c>
      <c r="C86" s="7"/>
    </row>
    <row r="87" spans="1:3" x14ac:dyDescent="0.25">
      <c r="A87" t="s">
        <v>185</v>
      </c>
      <c r="B87" s="7">
        <v>-41.474473358931853</v>
      </c>
      <c r="C87" s="7"/>
    </row>
    <row r="88" spans="1:3" x14ac:dyDescent="0.25">
      <c r="A88" t="s">
        <v>186</v>
      </c>
      <c r="B88" s="7">
        <v>-9.747673282145108</v>
      </c>
      <c r="C88" s="7"/>
    </row>
    <row r="89" spans="1:3" x14ac:dyDescent="0.25">
      <c r="A89" t="s">
        <v>187</v>
      </c>
      <c r="B89" s="7">
        <v>-12.833748468396658</v>
      </c>
      <c r="C89" s="7"/>
    </row>
    <row r="90" spans="1:3" x14ac:dyDescent="0.25">
      <c r="A90" t="s">
        <v>188</v>
      </c>
      <c r="B90" s="7">
        <v>-3.994438231382202</v>
      </c>
      <c r="C90" s="7"/>
    </row>
    <row r="91" spans="1:3" x14ac:dyDescent="0.25">
      <c r="A91" t="s">
        <v>189</v>
      </c>
      <c r="B91" s="7">
        <v>-0.82222758753130676</v>
      </c>
      <c r="C91" s="7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55" workbookViewId="0">
      <selection activeCell="B77" sqref="B77"/>
    </sheetView>
  </sheetViews>
  <sheetFormatPr defaultRowHeight="15" x14ac:dyDescent="0.25"/>
  <cols>
    <col min="1" max="2" width="13" customWidth="1"/>
  </cols>
  <sheetData>
    <row r="1" spans="1:4" x14ac:dyDescent="0.25">
      <c r="B1" t="s">
        <v>161</v>
      </c>
    </row>
    <row r="2" spans="1:4" x14ac:dyDescent="0.25">
      <c r="A2" t="s">
        <v>22</v>
      </c>
      <c r="B2" s="2">
        <v>0.59957782602126919</v>
      </c>
      <c r="C2" s="7"/>
      <c r="D2" s="7"/>
    </row>
    <row r="3" spans="1:4" x14ac:dyDescent="0.25">
      <c r="A3" t="s">
        <v>23</v>
      </c>
      <c r="B3" s="2">
        <v>1.3246662645533842</v>
      </c>
      <c r="C3" s="7"/>
    </row>
    <row r="4" spans="1:4" x14ac:dyDescent="0.25">
      <c r="A4" t="s">
        <v>24</v>
      </c>
      <c r="B4" s="2">
        <v>0.60987971516323536</v>
      </c>
      <c r="C4" s="7"/>
    </row>
    <row r="5" spans="1:4" x14ac:dyDescent="0.25">
      <c r="A5" t="s">
        <v>25</v>
      </c>
      <c r="B5" s="2">
        <v>0.45944750532927719</v>
      </c>
      <c r="C5" s="7"/>
    </row>
    <row r="6" spans="1:4" x14ac:dyDescent="0.25">
      <c r="A6" t="s">
        <v>26</v>
      </c>
      <c r="B6" s="2">
        <v>6.1719407087800828</v>
      </c>
      <c r="C6" s="7"/>
    </row>
    <row r="7" spans="1:4" x14ac:dyDescent="0.25">
      <c r="A7" t="s">
        <v>27</v>
      </c>
      <c r="B7" s="2">
        <v>0.23828864557936152</v>
      </c>
      <c r="C7" s="7"/>
    </row>
    <row r="8" spans="1:4" x14ac:dyDescent="0.25">
      <c r="A8" t="s">
        <v>28</v>
      </c>
      <c r="B8" s="2">
        <v>1.0497323766277016</v>
      </c>
      <c r="C8" s="7"/>
    </row>
    <row r="9" spans="1:4" x14ac:dyDescent="0.25">
      <c r="A9" t="s">
        <v>29</v>
      </c>
      <c r="B9" s="2">
        <v>1.5779268767412213</v>
      </c>
      <c r="C9" s="7"/>
    </row>
    <row r="10" spans="1:4" x14ac:dyDescent="0.25">
      <c r="A10" t="s">
        <v>30</v>
      </c>
      <c r="B10" s="2">
        <v>0.51967439417239381</v>
      </c>
      <c r="C10" s="7"/>
    </row>
    <row r="11" spans="1:4" x14ac:dyDescent="0.25">
      <c r="A11" t="s">
        <v>31</v>
      </c>
      <c r="B11" s="2">
        <v>3.502416916513436</v>
      </c>
      <c r="C11" s="7"/>
    </row>
    <row r="12" spans="1:4" x14ac:dyDescent="0.25">
      <c r="A12" t="s">
        <v>32</v>
      </c>
      <c r="B12" s="2">
        <v>0.26755736023386056</v>
      </c>
      <c r="C12" s="7"/>
    </row>
    <row r="13" spans="1:4" x14ac:dyDescent="0.25">
      <c r="A13" t="s">
        <v>33</v>
      </c>
      <c r="B13" s="2">
        <v>7.0426013859900771E-2</v>
      </c>
      <c r="C13" s="7"/>
    </row>
    <row r="14" spans="1:4" x14ac:dyDescent="0.25">
      <c r="A14" t="s">
        <v>34</v>
      </c>
      <c r="B14" s="2">
        <v>1.8789794866967917</v>
      </c>
      <c r="C14" s="7"/>
    </row>
    <row r="15" spans="1:4" x14ac:dyDescent="0.25">
      <c r="A15" t="s">
        <v>35</v>
      </c>
      <c r="B15" s="2">
        <v>9.0336945507697039E-2</v>
      </c>
      <c r="C15" s="7"/>
    </row>
    <row r="16" spans="1:4" x14ac:dyDescent="0.25">
      <c r="A16" t="s">
        <v>36</v>
      </c>
      <c r="B16" s="2">
        <v>0.46999098651443905</v>
      </c>
      <c r="C16" s="7"/>
    </row>
    <row r="17" spans="1:4" x14ac:dyDescent="0.25">
      <c r="A17" t="s">
        <v>167</v>
      </c>
      <c r="B17" s="2">
        <v>0.59304310219070056</v>
      </c>
      <c r="C17" s="7"/>
      <c r="D17" s="7"/>
    </row>
    <row r="18" spans="1:4" x14ac:dyDescent="0.25">
      <c r="A18" t="s">
        <v>37</v>
      </c>
      <c r="B18" s="2">
        <v>1.6888699146775068</v>
      </c>
      <c r="C18" s="7"/>
    </row>
    <row r="19" spans="1:4" x14ac:dyDescent="0.25">
      <c r="A19" t="s">
        <v>38</v>
      </c>
      <c r="B19" s="2">
        <v>0.66195405953885145</v>
      </c>
      <c r="C19" s="7"/>
    </row>
    <row r="20" spans="1:4" x14ac:dyDescent="0.25">
      <c r="A20" t="s">
        <v>168</v>
      </c>
      <c r="B20" s="2">
        <v>1.9391128339337067</v>
      </c>
      <c r="C20" s="7"/>
    </row>
    <row r="21" spans="1:4" x14ac:dyDescent="0.25">
      <c r="A21" t="s">
        <v>39</v>
      </c>
      <c r="B21" s="2">
        <v>0.74953570942675563</v>
      </c>
      <c r="C21" s="7"/>
    </row>
    <row r="22" spans="1:4" x14ac:dyDescent="0.25">
      <c r="A22" t="s">
        <v>40</v>
      </c>
      <c r="B22" s="2">
        <v>0.73685412736598588</v>
      </c>
      <c r="C22" s="7"/>
    </row>
    <row r="23" spans="1:4" x14ac:dyDescent="0.25">
      <c r="A23" t="s">
        <v>41</v>
      </c>
      <c r="B23" s="2">
        <v>0.38225419454225368</v>
      </c>
      <c r="C23" s="7"/>
    </row>
    <row r="24" spans="1:4" x14ac:dyDescent="0.25">
      <c r="A24" t="s">
        <v>42</v>
      </c>
      <c r="B24" s="2">
        <v>0.52086719774399448</v>
      </c>
      <c r="C24" s="7"/>
    </row>
    <row r="25" spans="1:4" x14ac:dyDescent="0.25">
      <c r="A25" t="s">
        <v>43</v>
      </c>
      <c r="B25" s="2">
        <v>0.73221914422383161</v>
      </c>
      <c r="C25" s="7"/>
    </row>
    <row r="26" spans="1:4" x14ac:dyDescent="0.25">
      <c r="A26" t="s">
        <v>44</v>
      </c>
      <c r="B26" s="2">
        <v>0.48497393210319506</v>
      </c>
      <c r="C26" s="7"/>
    </row>
    <row r="27" spans="1:4" x14ac:dyDescent="0.25">
      <c r="A27" t="s">
        <v>45</v>
      </c>
      <c r="B27" s="2">
        <v>0.349804352317717</v>
      </c>
      <c r="C27" s="7"/>
    </row>
    <row r="28" spans="1:4" x14ac:dyDescent="0.25">
      <c r="A28" t="s">
        <v>46</v>
      </c>
      <c r="B28" s="2">
        <v>0</v>
      </c>
      <c r="C28" s="7"/>
    </row>
    <row r="29" spans="1:4" x14ac:dyDescent="0.25">
      <c r="A29" t="s">
        <v>47</v>
      </c>
      <c r="B29" s="2">
        <v>4.0834068846020424</v>
      </c>
      <c r="C29" s="7"/>
    </row>
    <row r="30" spans="1:4" x14ac:dyDescent="0.25">
      <c r="A30" t="s">
        <v>48</v>
      </c>
      <c r="B30" s="2">
        <v>1.3417698392087249</v>
      </c>
      <c r="C30" s="7"/>
    </row>
    <row r="31" spans="1:4" x14ac:dyDescent="0.25">
      <c r="A31" t="s">
        <v>49</v>
      </c>
      <c r="B31" s="2">
        <v>0.16008805790988667</v>
      </c>
      <c r="C31" s="7"/>
    </row>
    <row r="32" spans="1:4" x14ac:dyDescent="0.25">
      <c r="A32" t="s">
        <v>50</v>
      </c>
      <c r="B32" s="2">
        <v>7.6042564151943881E-2</v>
      </c>
      <c r="C32" s="7"/>
    </row>
    <row r="33" spans="1:3" x14ac:dyDescent="0.25">
      <c r="A33" t="s">
        <v>51</v>
      </c>
      <c r="B33" s="2">
        <v>0.42953966804923072</v>
      </c>
      <c r="C33" s="7"/>
    </row>
    <row r="34" spans="1:3" x14ac:dyDescent="0.25">
      <c r="A34" t="s">
        <v>52</v>
      </c>
      <c r="B34" s="2">
        <v>0.7662185717776766</v>
      </c>
      <c r="C34" s="7"/>
    </row>
    <row r="35" spans="1:3" x14ac:dyDescent="0.25">
      <c r="A35" t="s">
        <v>53</v>
      </c>
      <c r="B35" s="2">
        <v>-0.94990517173558842</v>
      </c>
      <c r="C35" s="7"/>
    </row>
    <row r="36" spans="1:3" x14ac:dyDescent="0.25">
      <c r="A36" t="s">
        <v>54</v>
      </c>
      <c r="B36" s="2">
        <v>0</v>
      </c>
      <c r="C36" s="7"/>
    </row>
    <row r="37" spans="1:3" x14ac:dyDescent="0.25">
      <c r="A37" t="s">
        <v>55</v>
      </c>
      <c r="B37" s="2">
        <v>0</v>
      </c>
      <c r="C37" s="7"/>
    </row>
    <row r="38" spans="1:3" x14ac:dyDescent="0.25">
      <c r="A38" t="s">
        <v>56</v>
      </c>
      <c r="B38" s="2">
        <v>0</v>
      </c>
      <c r="C38" s="7"/>
    </row>
    <row r="39" spans="1:3" x14ac:dyDescent="0.25">
      <c r="A39" t="s">
        <v>57</v>
      </c>
      <c r="B39" s="2">
        <v>-0.39096207482966705</v>
      </c>
      <c r="C39" s="7"/>
    </row>
    <row r="40" spans="1:3" x14ac:dyDescent="0.25">
      <c r="A40" t="s">
        <v>58</v>
      </c>
      <c r="B40" s="2">
        <v>0</v>
      </c>
      <c r="C40" s="7"/>
    </row>
    <row r="41" spans="1:3" x14ac:dyDescent="0.25">
      <c r="A41" t="s">
        <v>59</v>
      </c>
      <c r="B41" s="2">
        <v>-0.35884517922816184</v>
      </c>
      <c r="C41" s="7"/>
    </row>
    <row r="42" spans="1:3" x14ac:dyDescent="0.25">
      <c r="A42" t="s">
        <v>60</v>
      </c>
      <c r="B42" s="2">
        <v>0</v>
      </c>
      <c r="C42" s="7"/>
    </row>
    <row r="43" spans="1:3" x14ac:dyDescent="0.25">
      <c r="A43" t="s">
        <v>61</v>
      </c>
      <c r="B43" s="2">
        <v>0</v>
      </c>
      <c r="C43" s="7"/>
    </row>
    <row r="44" spans="1:3" x14ac:dyDescent="0.25">
      <c r="A44" t="s">
        <v>62</v>
      </c>
      <c r="B44" s="2">
        <v>-0.26268375026465868</v>
      </c>
      <c r="C44" s="7"/>
    </row>
    <row r="45" spans="1:3" x14ac:dyDescent="0.25">
      <c r="A45" t="s">
        <v>63</v>
      </c>
      <c r="B45" s="2">
        <v>0</v>
      </c>
      <c r="C45" s="7"/>
    </row>
    <row r="46" spans="1:3" x14ac:dyDescent="0.25">
      <c r="A46" t="s">
        <v>64</v>
      </c>
      <c r="B46" s="2">
        <v>-0.42233333333333328</v>
      </c>
      <c r="C46" s="7"/>
    </row>
    <row r="47" spans="1:3" x14ac:dyDescent="0.25">
      <c r="A47" t="s">
        <v>65</v>
      </c>
      <c r="B47" s="2">
        <v>-4.6059999999999999</v>
      </c>
      <c r="C47" s="7"/>
    </row>
    <row r="48" spans="1:3" x14ac:dyDescent="0.25">
      <c r="A48" t="s">
        <v>66</v>
      </c>
      <c r="B48" s="2">
        <v>-4.1286666666666676</v>
      </c>
      <c r="C48" s="7"/>
    </row>
    <row r="49" spans="1:3" x14ac:dyDescent="0.25">
      <c r="A49" t="s">
        <v>67</v>
      </c>
      <c r="B49" s="2">
        <v>0</v>
      </c>
      <c r="C49" s="7"/>
    </row>
    <row r="50" spans="1:3" x14ac:dyDescent="0.25">
      <c r="A50" t="s">
        <v>68</v>
      </c>
      <c r="B50" s="2">
        <v>0</v>
      </c>
      <c r="C50" s="7"/>
    </row>
    <row r="51" spans="1:3" x14ac:dyDescent="0.25">
      <c r="A51" t="s">
        <v>69</v>
      </c>
      <c r="B51" s="2">
        <v>-1.022</v>
      </c>
      <c r="C51" s="7"/>
    </row>
    <row r="52" spans="1:3" x14ac:dyDescent="0.25">
      <c r="A52" t="s">
        <v>70</v>
      </c>
      <c r="B52" s="2">
        <v>0</v>
      </c>
      <c r="C52" s="7"/>
    </row>
    <row r="53" spans="1:3" x14ac:dyDescent="0.25">
      <c r="A53" t="s">
        <v>71</v>
      </c>
      <c r="B53" s="2">
        <v>-0.46899999999999997</v>
      </c>
      <c r="C53" s="7"/>
    </row>
    <row r="54" spans="1:3" x14ac:dyDescent="0.25">
      <c r="A54" t="s">
        <v>72</v>
      </c>
      <c r="B54" s="2">
        <v>-0.64666666666666661</v>
      </c>
      <c r="C54" s="7"/>
    </row>
    <row r="55" spans="1:3" x14ac:dyDescent="0.25">
      <c r="A55" t="s">
        <v>73</v>
      </c>
      <c r="B55" s="2">
        <v>-0.13099999999999998</v>
      </c>
      <c r="C55" s="7"/>
    </row>
    <row r="56" spans="1:3" x14ac:dyDescent="0.25">
      <c r="A56" t="s">
        <v>74</v>
      </c>
      <c r="B56" s="2">
        <v>-0.65600000000000003</v>
      </c>
      <c r="C56" s="7"/>
    </row>
    <row r="57" spans="1:3" x14ac:dyDescent="0.25">
      <c r="A57" t="s">
        <v>75</v>
      </c>
      <c r="B57" s="2">
        <v>-0.47633333333333333</v>
      </c>
      <c r="C57" s="7"/>
    </row>
    <row r="58" spans="1:3" x14ac:dyDescent="0.25">
      <c r="A58" t="s">
        <v>76</v>
      </c>
      <c r="B58" s="2">
        <v>-0.12566666666666668</v>
      </c>
      <c r="C58" s="7"/>
    </row>
    <row r="59" spans="1:3" x14ac:dyDescent="0.25">
      <c r="A59" t="s">
        <v>77</v>
      </c>
      <c r="B59" s="2">
        <v>-3.1096666666666666</v>
      </c>
      <c r="C59" s="7"/>
    </row>
    <row r="60" spans="1:3" x14ac:dyDescent="0.25">
      <c r="A60" t="s">
        <v>78</v>
      </c>
      <c r="B60" s="2">
        <v>-0.79399999999999993</v>
      </c>
      <c r="C60" s="7"/>
    </row>
    <row r="61" spans="1:3" x14ac:dyDescent="0.25">
      <c r="A61" t="s">
        <v>79</v>
      </c>
      <c r="B61" s="2">
        <v>-0.81766666666666654</v>
      </c>
      <c r="C61" s="7"/>
    </row>
    <row r="62" spans="1:3" x14ac:dyDescent="0.25">
      <c r="A62" t="s">
        <v>80</v>
      </c>
      <c r="B62" s="2">
        <v>0</v>
      </c>
      <c r="C62" s="7"/>
    </row>
    <row r="63" spans="1:3" x14ac:dyDescent="0.25">
      <c r="A63" t="s">
        <v>81</v>
      </c>
      <c r="B63" s="2">
        <v>-0.57566666666666666</v>
      </c>
      <c r="C63" s="7"/>
    </row>
    <row r="64" spans="1:3" x14ac:dyDescent="0.25">
      <c r="A64" t="s">
        <v>82</v>
      </c>
      <c r="B64" s="2">
        <v>-1.97</v>
      </c>
      <c r="C64" s="7"/>
    </row>
    <row r="65" spans="1:3" x14ac:dyDescent="0.25">
      <c r="A65" t="s">
        <v>83</v>
      </c>
      <c r="B65" s="2">
        <v>-0.23500000000000001</v>
      </c>
      <c r="C65" s="7"/>
    </row>
    <row r="66" spans="1:3" x14ac:dyDescent="0.25">
      <c r="A66" t="s">
        <v>84</v>
      </c>
      <c r="B66" s="2">
        <v>-0.17433333333333334</v>
      </c>
      <c r="C66" s="7"/>
    </row>
    <row r="67" spans="1:3" x14ac:dyDescent="0.25">
      <c r="A67" t="s">
        <v>85</v>
      </c>
      <c r="B67" s="2">
        <v>-0.29799999999999999</v>
      </c>
      <c r="C67" s="7"/>
    </row>
    <row r="68" spans="1:3" x14ac:dyDescent="0.25">
      <c r="A68" t="s">
        <v>86</v>
      </c>
      <c r="B68" s="2">
        <v>-0.30533333333333329</v>
      </c>
      <c r="C68" s="7"/>
    </row>
    <row r="69" spans="1:3" x14ac:dyDescent="0.25">
      <c r="A69" t="s">
        <v>169</v>
      </c>
      <c r="B69" s="2">
        <v>-7.1333333333333332E-2</v>
      </c>
      <c r="C69" s="7"/>
    </row>
    <row r="70" spans="1:3" x14ac:dyDescent="0.25">
      <c r="A70" t="s">
        <v>87</v>
      </c>
      <c r="B70" s="2">
        <v>-0.13733333333333334</v>
      </c>
      <c r="C70" s="7"/>
    </row>
    <row r="71" spans="1:3" x14ac:dyDescent="0.25">
      <c r="A71" t="s">
        <v>170</v>
      </c>
      <c r="B71" s="2">
        <v>-0.6263333333333333</v>
      </c>
      <c r="C71" s="7"/>
    </row>
    <row r="72" spans="1:3" x14ac:dyDescent="0.25">
      <c r="A72" t="s">
        <v>171</v>
      </c>
      <c r="B72" s="2">
        <v>-0.26333333333333331</v>
      </c>
      <c r="C72" s="7"/>
    </row>
    <row r="73" spans="1:3" x14ac:dyDescent="0.25">
      <c r="A73" t="s">
        <v>172</v>
      </c>
      <c r="B73" s="2">
        <v>-0.10366666666666667</v>
      </c>
      <c r="C73" s="7"/>
    </row>
    <row r="74" spans="1:3" x14ac:dyDescent="0.25">
      <c r="A74" t="s">
        <v>173</v>
      </c>
      <c r="B74" s="2">
        <v>-0.12933333333333333</v>
      </c>
      <c r="C74" s="7"/>
    </row>
    <row r="75" spans="1:3" x14ac:dyDescent="0.25">
      <c r="A75" t="s">
        <v>174</v>
      </c>
      <c r="B75" s="2">
        <v>0</v>
      </c>
      <c r="C75" s="7"/>
    </row>
    <row r="76" spans="1:3" x14ac:dyDescent="0.25">
      <c r="A76" t="s">
        <v>175</v>
      </c>
      <c r="B76" s="2">
        <v>-4.5999999999999999E-2</v>
      </c>
      <c r="C76" s="7"/>
    </row>
    <row r="77" spans="1:3" x14ac:dyDescent="0.25">
      <c r="A77" t="s">
        <v>176</v>
      </c>
      <c r="B77" s="2">
        <v>-3.0106666666666664</v>
      </c>
      <c r="C77" s="7"/>
    </row>
    <row r="78" spans="1:3" x14ac:dyDescent="0.25">
      <c r="A78" t="s">
        <v>177</v>
      </c>
      <c r="B78" s="2">
        <v>-0.39133333333333331</v>
      </c>
      <c r="C78" s="7"/>
    </row>
    <row r="79" spans="1:3" x14ac:dyDescent="0.25">
      <c r="A79" t="s">
        <v>178</v>
      </c>
      <c r="B79" s="2">
        <v>-1.3893333333333333</v>
      </c>
      <c r="C79" s="7"/>
    </row>
    <row r="80" spans="1:3" x14ac:dyDescent="0.25">
      <c r="A80" t="s">
        <v>179</v>
      </c>
      <c r="B80" s="2">
        <v>-1.2919999999999998</v>
      </c>
      <c r="C80" s="7"/>
    </row>
    <row r="81" spans="1:3" x14ac:dyDescent="0.25">
      <c r="A81" t="s">
        <v>180</v>
      </c>
      <c r="B81" s="2">
        <v>0</v>
      </c>
      <c r="C81" s="7"/>
    </row>
    <row r="82" spans="1:3" x14ac:dyDescent="0.25">
      <c r="A82" t="s">
        <v>181</v>
      </c>
      <c r="B82" s="2">
        <v>-1.1993333333333331</v>
      </c>
      <c r="C82" s="7"/>
    </row>
    <row r="83" spans="1:3" x14ac:dyDescent="0.25">
      <c r="A83" t="s">
        <v>182</v>
      </c>
      <c r="B83" s="2">
        <v>-0.84199999999999997</v>
      </c>
      <c r="C83" s="7"/>
    </row>
    <row r="84" spans="1:3" x14ac:dyDescent="0.25">
      <c r="A84" t="s">
        <v>183</v>
      </c>
      <c r="B84" s="2">
        <v>-0.14233333333333334</v>
      </c>
      <c r="C84" s="7"/>
    </row>
    <row r="85" spans="1:3" x14ac:dyDescent="0.25">
      <c r="A85" t="s">
        <v>184</v>
      </c>
      <c r="B85" s="2">
        <v>-6.3333333333333325E-2</v>
      </c>
      <c r="C85" s="7"/>
    </row>
    <row r="86" spans="1:3" x14ac:dyDescent="0.25">
      <c r="A86" t="s">
        <v>185</v>
      </c>
      <c r="B86" s="2">
        <v>-6.933333333333333E-2</v>
      </c>
      <c r="C86" s="7"/>
    </row>
    <row r="87" spans="1:3" x14ac:dyDescent="0.25">
      <c r="A87" t="s">
        <v>186</v>
      </c>
      <c r="B87" s="2">
        <v>-3.7666666666666661E-2</v>
      </c>
      <c r="C87" s="7"/>
    </row>
    <row r="88" spans="1:3" x14ac:dyDescent="0.25">
      <c r="A88" t="s">
        <v>187</v>
      </c>
      <c r="B88" s="2">
        <v>-0.96166666666666667</v>
      </c>
      <c r="C88" s="7"/>
    </row>
    <row r="89" spans="1:3" x14ac:dyDescent="0.25">
      <c r="A89" t="s">
        <v>188</v>
      </c>
      <c r="B89" s="2">
        <v>-0.80033333333333345</v>
      </c>
      <c r="C89" s="7"/>
    </row>
    <row r="90" spans="1:3" x14ac:dyDescent="0.25">
      <c r="A90" t="s">
        <v>189</v>
      </c>
      <c r="B90" s="2">
        <v>-2.5000000000000001E-2</v>
      </c>
      <c r="C90" s="7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zoomScale="115" zoomScaleNormal="115" workbookViewId="0">
      <selection activeCell="D2" sqref="A1:D2"/>
    </sheetView>
  </sheetViews>
  <sheetFormatPr defaultRowHeight="15" x14ac:dyDescent="0.25"/>
  <cols>
    <col min="1" max="1" width="13" customWidth="1"/>
  </cols>
  <sheetData>
    <row r="1" spans="1:4" ht="75" x14ac:dyDescent="0.25">
      <c r="B1" s="8" t="s">
        <v>162</v>
      </c>
      <c r="C1" s="8" t="s">
        <v>163</v>
      </c>
      <c r="D1" s="8"/>
    </row>
    <row r="2" spans="1:4" x14ac:dyDescent="0.25">
      <c r="A2" t="s">
        <v>22</v>
      </c>
      <c r="B2" s="1">
        <v>0.4152628205128206</v>
      </c>
      <c r="C2" s="15">
        <v>0.23060685616202661</v>
      </c>
      <c r="D2" s="33">
        <f>B2+C2</f>
        <v>0.64586967667484718</v>
      </c>
    </row>
    <row r="3" spans="1:4" x14ac:dyDescent="0.25">
      <c r="A3" t="s">
        <v>23</v>
      </c>
      <c r="B3" s="1">
        <v>9.3776224298205771E-2</v>
      </c>
      <c r="C3" s="15">
        <v>0.29984117713300851</v>
      </c>
      <c r="D3" s="33">
        <f t="shared" ref="D3:D66" si="0">B3+C3</f>
        <v>0.39361740143121426</v>
      </c>
    </row>
    <row r="4" spans="1:4" x14ac:dyDescent="0.25">
      <c r="A4" t="s">
        <v>24</v>
      </c>
      <c r="B4" s="1">
        <v>0.178548023268217</v>
      </c>
      <c r="C4" s="15">
        <v>0.21433062546506107</v>
      </c>
      <c r="D4" s="33">
        <f t="shared" si="0"/>
        <v>0.39287864873327805</v>
      </c>
    </row>
    <row r="5" spans="1:4" x14ac:dyDescent="0.25">
      <c r="A5" t="s">
        <v>25</v>
      </c>
      <c r="B5" s="1">
        <v>0.11767333121480722</v>
      </c>
      <c r="C5" s="15">
        <v>0.31101467959978296</v>
      </c>
      <c r="D5" s="33">
        <f t="shared" si="0"/>
        <v>0.42868801081459018</v>
      </c>
    </row>
    <row r="6" spans="1:4" x14ac:dyDescent="0.25">
      <c r="A6" t="s">
        <v>26</v>
      </c>
      <c r="B6" s="1">
        <v>8.4279219453563467E-2</v>
      </c>
      <c r="C6" s="15">
        <v>0.22854408851039482</v>
      </c>
      <c r="D6" s="33">
        <f t="shared" si="0"/>
        <v>0.3128233079639583</v>
      </c>
    </row>
    <row r="7" spans="1:4" x14ac:dyDescent="0.25">
      <c r="A7" t="s">
        <v>27</v>
      </c>
      <c r="B7" s="1">
        <v>0.21973356451886059</v>
      </c>
      <c r="C7" s="15">
        <v>0.13534732108582301</v>
      </c>
      <c r="D7" s="33">
        <f t="shared" si="0"/>
        <v>0.35508088560468359</v>
      </c>
    </row>
    <row r="8" spans="1:4" x14ac:dyDescent="0.25">
      <c r="A8" t="s">
        <v>28</v>
      </c>
      <c r="B8" s="1">
        <v>9.1821428475191577E-2</v>
      </c>
      <c r="C8" s="15">
        <v>0.14358611976733357</v>
      </c>
      <c r="D8" s="33">
        <f t="shared" si="0"/>
        <v>0.23540754824252513</v>
      </c>
    </row>
    <row r="9" spans="1:4" x14ac:dyDescent="0.25">
      <c r="A9" t="s">
        <v>29</v>
      </c>
      <c r="B9" s="1">
        <v>4.9484145683942139E-2</v>
      </c>
      <c r="C9" s="15">
        <v>0.15643274833669102</v>
      </c>
      <c r="D9" s="33">
        <f t="shared" si="0"/>
        <v>0.20591689402063315</v>
      </c>
    </row>
    <row r="10" spans="1:4" x14ac:dyDescent="0.25">
      <c r="A10" t="s">
        <v>30</v>
      </c>
      <c r="B10" s="1">
        <v>5.5148081285125286E-2</v>
      </c>
      <c r="C10" s="15">
        <v>9.618635714189272E-2</v>
      </c>
      <c r="D10" s="33">
        <f t="shared" si="0"/>
        <v>0.15133443842701799</v>
      </c>
    </row>
    <row r="11" spans="1:4" x14ac:dyDescent="0.25">
      <c r="A11" t="s">
        <v>31</v>
      </c>
      <c r="B11" s="1">
        <v>8.7129258324068981E-2</v>
      </c>
      <c r="C11" s="15">
        <v>7.9191190410827297E-2</v>
      </c>
      <c r="D11" s="33">
        <f t="shared" si="0"/>
        <v>0.16632044873489626</v>
      </c>
    </row>
    <row r="12" spans="1:4" x14ac:dyDescent="0.25">
      <c r="A12" t="s">
        <v>32</v>
      </c>
      <c r="B12" s="1">
        <v>4.4049714575111101E-2</v>
      </c>
      <c r="C12" s="15">
        <v>8.6218820386537651E-2</v>
      </c>
      <c r="D12" s="33">
        <f t="shared" si="0"/>
        <v>0.13026853496164875</v>
      </c>
    </row>
    <row r="13" spans="1:4" x14ac:dyDescent="0.25">
      <c r="A13" t="s">
        <v>33</v>
      </c>
      <c r="B13" s="1">
        <v>0.12784661996463886</v>
      </c>
      <c r="C13" s="15">
        <v>7.4672223726849785E-2</v>
      </c>
      <c r="D13" s="33">
        <f t="shared" si="0"/>
        <v>0.20251884369148865</v>
      </c>
    </row>
    <row r="14" spans="1:4" x14ac:dyDescent="0.25">
      <c r="A14" t="s">
        <v>34</v>
      </c>
      <c r="B14" s="1">
        <v>9.4822080084100535E-2</v>
      </c>
      <c r="C14" s="15">
        <v>9.8041077740777624E-2</v>
      </c>
      <c r="D14" s="33">
        <f t="shared" si="0"/>
        <v>0.19286315782487817</v>
      </c>
    </row>
    <row r="15" spans="1:4" x14ac:dyDescent="0.25">
      <c r="A15" t="s">
        <v>35</v>
      </c>
      <c r="B15" s="1">
        <v>8.770280780631344E-2</v>
      </c>
      <c r="C15" s="15">
        <v>0.10193597507832436</v>
      </c>
      <c r="D15" s="33">
        <f t="shared" si="0"/>
        <v>0.18963878288463781</v>
      </c>
    </row>
    <row r="16" spans="1:4" x14ac:dyDescent="0.25">
      <c r="A16" t="s">
        <v>36</v>
      </c>
      <c r="B16" s="1">
        <v>5.6914837296570216E-2</v>
      </c>
      <c r="C16" s="15">
        <v>0.13008328997401764</v>
      </c>
      <c r="D16" s="33">
        <f t="shared" si="0"/>
        <v>0.18699812727058784</v>
      </c>
    </row>
    <row r="17" spans="1:4" x14ac:dyDescent="0.25">
      <c r="A17" t="s">
        <v>167</v>
      </c>
      <c r="B17" s="1">
        <v>0.21021904563643512</v>
      </c>
      <c r="C17" s="15">
        <v>4.1152113121275424E-2</v>
      </c>
      <c r="D17" s="33">
        <f t="shared" si="0"/>
        <v>0.25137115875771054</v>
      </c>
    </row>
    <row r="18" spans="1:4" x14ac:dyDescent="0.25">
      <c r="A18" t="s">
        <v>37</v>
      </c>
      <c r="B18" s="1">
        <v>0.10756763888631776</v>
      </c>
      <c r="C18" s="15">
        <v>0.11080432222192634</v>
      </c>
      <c r="D18" s="33">
        <f t="shared" si="0"/>
        <v>0.21837196110824408</v>
      </c>
    </row>
    <row r="19" spans="1:4" x14ac:dyDescent="0.25">
      <c r="A19" t="s">
        <v>38</v>
      </c>
      <c r="B19" s="1">
        <v>0.12738348458077439</v>
      </c>
      <c r="C19" s="15">
        <v>9.0660709330470352E-2</v>
      </c>
      <c r="D19" s="33">
        <f t="shared" si="0"/>
        <v>0.21804419391124474</v>
      </c>
    </row>
    <row r="20" spans="1:4" x14ac:dyDescent="0.25">
      <c r="A20" t="s">
        <v>168</v>
      </c>
      <c r="B20" s="1">
        <v>0.10032967784725511</v>
      </c>
      <c r="C20" s="15">
        <v>6.2492619844268411E-2</v>
      </c>
      <c r="D20" s="33">
        <f t="shared" si="0"/>
        <v>0.16282229769152351</v>
      </c>
    </row>
    <row r="21" spans="1:4" x14ac:dyDescent="0.25">
      <c r="A21" t="s">
        <v>39</v>
      </c>
      <c r="B21" s="1">
        <v>9.1743517109450445E-2</v>
      </c>
      <c r="C21" s="15">
        <v>6.6059678162265628E-2</v>
      </c>
      <c r="D21" s="33">
        <f t="shared" si="0"/>
        <v>0.15780319527171607</v>
      </c>
    </row>
    <row r="22" spans="1:4" x14ac:dyDescent="0.25">
      <c r="A22" t="s">
        <v>40</v>
      </c>
      <c r="B22" s="1">
        <v>0.10643147075170722</v>
      </c>
      <c r="C22" s="15">
        <v>7.1873443690760472E-2</v>
      </c>
      <c r="D22" s="33">
        <f t="shared" si="0"/>
        <v>0.17830491444246771</v>
      </c>
    </row>
    <row r="23" spans="1:4" x14ac:dyDescent="0.25">
      <c r="A23" t="s">
        <v>41</v>
      </c>
      <c r="B23" s="1">
        <v>9.3573835438567621E-2</v>
      </c>
      <c r="C23" s="15">
        <v>9.2273736187697478E-2</v>
      </c>
      <c r="D23" s="33">
        <f t="shared" si="0"/>
        <v>0.18584757162626508</v>
      </c>
    </row>
    <row r="24" spans="1:4" x14ac:dyDescent="0.25">
      <c r="A24" t="s">
        <v>42</v>
      </c>
      <c r="B24" s="1">
        <v>0.24005963828770266</v>
      </c>
      <c r="C24" s="15">
        <v>2.4355326545351816E-2</v>
      </c>
      <c r="D24" s="33">
        <f t="shared" si="0"/>
        <v>0.26441496483305449</v>
      </c>
    </row>
    <row r="25" spans="1:4" x14ac:dyDescent="0.25">
      <c r="A25" t="s">
        <v>43</v>
      </c>
      <c r="B25" s="1">
        <v>1.7390145669944491E-2</v>
      </c>
      <c r="C25" s="15">
        <v>3.6083873557005229E-2</v>
      </c>
      <c r="D25" s="33">
        <f t="shared" si="0"/>
        <v>5.3474019226949721E-2</v>
      </c>
    </row>
    <row r="26" spans="1:4" x14ac:dyDescent="0.25">
      <c r="A26" t="s">
        <v>44</v>
      </c>
      <c r="B26" s="1">
        <v>7.4223534222917276E-2</v>
      </c>
      <c r="C26" s="15">
        <v>5.9465549416328624E-2</v>
      </c>
      <c r="D26" s="33">
        <f t="shared" si="0"/>
        <v>0.13368908363924589</v>
      </c>
    </row>
    <row r="27" spans="1:4" x14ac:dyDescent="0.25">
      <c r="A27" t="s">
        <v>45</v>
      </c>
      <c r="B27" s="1">
        <v>0.20337252215866106</v>
      </c>
      <c r="C27" s="15">
        <v>4.1856928277567644E-2</v>
      </c>
      <c r="D27" s="33">
        <f t="shared" si="0"/>
        <v>0.24522945043622871</v>
      </c>
    </row>
    <row r="28" spans="1:4" x14ac:dyDescent="0.25">
      <c r="A28" t="s">
        <v>46</v>
      </c>
      <c r="B28" s="1">
        <v>6.9040471818361829E-2</v>
      </c>
      <c r="C28" s="15">
        <v>0</v>
      </c>
      <c r="D28" s="33">
        <f t="shared" si="0"/>
        <v>6.9040471818361829E-2</v>
      </c>
    </row>
    <row r="29" spans="1:4" x14ac:dyDescent="0.25">
      <c r="A29" t="s">
        <v>47</v>
      </c>
      <c r="B29" s="1">
        <v>2.1618759924657657E-2</v>
      </c>
      <c r="C29" s="15">
        <v>2.8973593420386894E-2</v>
      </c>
      <c r="D29" s="33">
        <f t="shared" si="0"/>
        <v>5.0592353345044555E-2</v>
      </c>
    </row>
    <row r="30" spans="1:4" x14ac:dyDescent="0.25">
      <c r="A30" t="s">
        <v>48</v>
      </c>
      <c r="B30" s="1">
        <v>8.2327948469875345E-2</v>
      </c>
      <c r="C30" s="15">
        <v>3.2528595375892637E-2</v>
      </c>
      <c r="D30" s="33">
        <f t="shared" si="0"/>
        <v>0.11485654384576799</v>
      </c>
    </row>
    <row r="31" spans="1:4" x14ac:dyDescent="0.25">
      <c r="A31" t="s">
        <v>49</v>
      </c>
      <c r="B31" s="1">
        <v>5.5560615031494801E-2</v>
      </c>
      <c r="C31" s="15">
        <v>1.1133918965047679E-2</v>
      </c>
      <c r="D31" s="33">
        <f t="shared" si="0"/>
        <v>6.6694533996542474E-2</v>
      </c>
    </row>
    <row r="32" spans="1:4" x14ac:dyDescent="0.25">
      <c r="A32" t="s">
        <v>50</v>
      </c>
      <c r="B32" s="1">
        <v>5.2063260456607592E-2</v>
      </c>
      <c r="C32" s="15">
        <v>9.3582144644432791E-3</v>
      </c>
      <c r="D32" s="33">
        <f t="shared" si="0"/>
        <v>6.1421474921050871E-2</v>
      </c>
    </row>
    <row r="33" spans="1:4" x14ac:dyDescent="0.25">
      <c r="A33" t="s">
        <v>51</v>
      </c>
      <c r="B33" s="1">
        <v>4.0256630096434869E-2</v>
      </c>
      <c r="C33" s="15">
        <v>3.2834854695712942E-2</v>
      </c>
      <c r="D33" s="33">
        <f t="shared" si="0"/>
        <v>7.3091484792147804E-2</v>
      </c>
    </row>
    <row r="34" spans="1:4" x14ac:dyDescent="0.25">
      <c r="A34" t="s">
        <v>52</v>
      </c>
      <c r="B34" s="1">
        <v>4.2699090748222611E-2</v>
      </c>
      <c r="C34" s="15">
        <v>1.3767124164077684E-2</v>
      </c>
      <c r="D34" s="33">
        <f t="shared" si="0"/>
        <v>5.6466214912300292E-2</v>
      </c>
    </row>
    <row r="35" spans="1:4" x14ac:dyDescent="0.25">
      <c r="A35" t="s">
        <v>53</v>
      </c>
      <c r="B35" s="1">
        <v>0.28754100383559389</v>
      </c>
      <c r="C35" s="15">
        <v>-0.23037650376554966</v>
      </c>
      <c r="D35" s="33">
        <f t="shared" si="0"/>
        <v>5.7164500070044227E-2</v>
      </c>
    </row>
    <row r="36" spans="1:4" x14ac:dyDescent="0.25">
      <c r="A36" t="s">
        <v>54</v>
      </c>
      <c r="B36" s="1">
        <v>6.0460023601570274E-2</v>
      </c>
      <c r="C36" s="15">
        <v>0</v>
      </c>
      <c r="D36" s="33">
        <f t="shared" si="0"/>
        <v>6.0460023601570274E-2</v>
      </c>
    </row>
    <row r="37" spans="1:4" x14ac:dyDescent="0.25">
      <c r="A37" t="s">
        <v>55</v>
      </c>
      <c r="B37" s="1">
        <v>0.11374848978035472</v>
      </c>
      <c r="C37" s="15">
        <v>0</v>
      </c>
      <c r="D37" s="33">
        <f t="shared" si="0"/>
        <v>0.11374848978035472</v>
      </c>
    </row>
    <row r="38" spans="1:4" x14ac:dyDescent="0.25">
      <c r="A38" t="s">
        <v>56</v>
      </c>
      <c r="B38" s="1">
        <v>2.2182690300670216E-2</v>
      </c>
      <c r="C38" s="15">
        <v>0</v>
      </c>
      <c r="D38" s="33">
        <f t="shared" si="0"/>
        <v>2.2182690300670216E-2</v>
      </c>
    </row>
    <row r="39" spans="1:4" x14ac:dyDescent="0.25">
      <c r="A39" t="s">
        <v>57</v>
      </c>
      <c r="B39" s="1">
        <v>6.360064496702314E-2</v>
      </c>
      <c r="C39" s="15">
        <v>-5.6963323546590179E-2</v>
      </c>
      <c r="D39" s="33">
        <f t="shared" si="0"/>
        <v>6.6373214204329609E-3</v>
      </c>
    </row>
    <row r="40" spans="1:4" x14ac:dyDescent="0.25">
      <c r="A40" t="s">
        <v>58</v>
      </c>
      <c r="B40" s="1">
        <v>2.7710071392282092E-2</v>
      </c>
      <c r="C40" s="15">
        <v>0</v>
      </c>
      <c r="D40" s="33">
        <f t="shared" si="0"/>
        <v>2.7710071392282092E-2</v>
      </c>
    </row>
    <row r="41" spans="1:4" x14ac:dyDescent="0.25">
      <c r="A41" t="s">
        <v>59</v>
      </c>
      <c r="B41" s="1">
        <v>2.6476747758206364E-2</v>
      </c>
      <c r="C41" s="15">
        <v>-1.1054377584989891E-2</v>
      </c>
      <c r="D41" s="33">
        <f t="shared" si="0"/>
        <v>1.5422370173216474E-2</v>
      </c>
    </row>
    <row r="42" spans="1:4" x14ac:dyDescent="0.25">
      <c r="A42" t="s">
        <v>60</v>
      </c>
      <c r="B42" s="1">
        <v>3.440801697157897E-2</v>
      </c>
      <c r="C42" s="15">
        <v>0</v>
      </c>
      <c r="D42" s="33">
        <f t="shared" si="0"/>
        <v>3.440801697157897E-2</v>
      </c>
    </row>
    <row r="43" spans="1:4" x14ac:dyDescent="0.25">
      <c r="A43" t="s">
        <v>61</v>
      </c>
      <c r="B43" s="1">
        <v>1.6077147409755969E-2</v>
      </c>
      <c r="C43" s="15">
        <v>0</v>
      </c>
      <c r="D43" s="33">
        <f t="shared" si="0"/>
        <v>1.6077147409755969E-2</v>
      </c>
    </row>
    <row r="44" spans="1:4" x14ac:dyDescent="0.25">
      <c r="A44" t="s">
        <v>62</v>
      </c>
      <c r="B44" s="1">
        <v>5.693221087263272E-2</v>
      </c>
      <c r="C44" s="15">
        <v>-2.6577198296711495E-2</v>
      </c>
      <c r="D44" s="33">
        <f t="shared" si="0"/>
        <v>3.0355012575921225E-2</v>
      </c>
    </row>
    <row r="45" spans="1:4" x14ac:dyDescent="0.25">
      <c r="A45" t="s">
        <v>63</v>
      </c>
      <c r="B45" s="1">
        <v>5.3435577924113298E-2</v>
      </c>
      <c r="C45" s="15">
        <v>0</v>
      </c>
      <c r="D45" s="33">
        <f t="shared" si="0"/>
        <v>5.3435577924113298E-2</v>
      </c>
    </row>
    <row r="46" spans="1:4" x14ac:dyDescent="0.25">
      <c r="A46" t="s">
        <v>64</v>
      </c>
      <c r="B46" s="1">
        <v>0.13313861542588684</v>
      </c>
      <c r="C46" s="15">
        <v>-0.13134621132656848</v>
      </c>
      <c r="D46" s="33">
        <f t="shared" si="0"/>
        <v>1.7924040993183565E-3</v>
      </c>
    </row>
    <row r="47" spans="1:4" x14ac:dyDescent="0.25">
      <c r="A47" t="s">
        <v>65</v>
      </c>
      <c r="B47" s="1">
        <v>2.3609219220442662E-3</v>
      </c>
      <c r="C47" s="15">
        <v>-2.342995917671978E-3</v>
      </c>
      <c r="D47" s="33">
        <f t="shared" si="0"/>
        <v>1.7926004372288262E-5</v>
      </c>
    </row>
    <row r="48" spans="1:4" x14ac:dyDescent="0.25">
      <c r="A48" t="s">
        <v>66</v>
      </c>
      <c r="B48" s="1">
        <v>2.6851546903716671E-2</v>
      </c>
      <c r="C48" s="15">
        <v>-2.6602851267653251E-2</v>
      </c>
      <c r="D48" s="33">
        <f t="shared" si="0"/>
        <v>2.4869563606342085E-4</v>
      </c>
    </row>
    <row r="49" spans="1:4" x14ac:dyDescent="0.25">
      <c r="A49" t="s">
        <v>67</v>
      </c>
      <c r="B49" s="1">
        <v>2.2664029627924003E-2</v>
      </c>
      <c r="C49" s="15">
        <v>0</v>
      </c>
      <c r="D49" s="33">
        <f t="shared" si="0"/>
        <v>2.2664029627924003E-2</v>
      </c>
    </row>
    <row r="50" spans="1:4" x14ac:dyDescent="0.25">
      <c r="A50" t="s">
        <v>68</v>
      </c>
      <c r="B50" s="1">
        <v>3.1626098333445034E-2</v>
      </c>
      <c r="C50" s="15">
        <v>0</v>
      </c>
      <c r="D50" s="33">
        <f t="shared" si="0"/>
        <v>3.1626098333445034E-2</v>
      </c>
    </row>
    <row r="51" spans="1:4" x14ac:dyDescent="0.25">
      <c r="A51" t="s">
        <v>69</v>
      </c>
      <c r="B51" s="1">
        <v>9.5636392611470389E-2</v>
      </c>
      <c r="C51" s="15">
        <v>-9.4426343351754011E-2</v>
      </c>
      <c r="D51" s="33">
        <f t="shared" si="0"/>
        <v>1.2100492597163781E-3</v>
      </c>
    </row>
    <row r="52" spans="1:4" x14ac:dyDescent="0.25">
      <c r="A52" t="s">
        <v>70</v>
      </c>
      <c r="B52" s="1">
        <v>4.5432316251933572E-2</v>
      </c>
      <c r="C52" s="15">
        <v>0</v>
      </c>
      <c r="D52" s="33">
        <f t="shared" si="0"/>
        <v>4.5432316251933572E-2</v>
      </c>
    </row>
    <row r="53" spans="1:4" x14ac:dyDescent="0.25">
      <c r="A53" t="s">
        <v>71</v>
      </c>
      <c r="B53" s="1">
        <v>2.7190529955532564E-2</v>
      </c>
      <c r="C53" s="15">
        <v>-2.6567782641032735E-2</v>
      </c>
      <c r="D53" s="33">
        <f t="shared" si="0"/>
        <v>6.2274731449982884E-4</v>
      </c>
    </row>
    <row r="54" spans="1:4" x14ac:dyDescent="0.25">
      <c r="A54" t="s">
        <v>72</v>
      </c>
      <c r="B54" s="1">
        <v>2.4068692374368345E-2</v>
      </c>
      <c r="C54" s="15">
        <v>-2.3764409929701445E-2</v>
      </c>
      <c r="D54" s="33">
        <f t="shared" si="0"/>
        <v>3.0428244466689999E-4</v>
      </c>
    </row>
    <row r="55" spans="1:4" x14ac:dyDescent="0.25">
      <c r="A55" t="s">
        <v>73</v>
      </c>
      <c r="B55" s="1">
        <v>1.2034226195829495E-2</v>
      </c>
      <c r="C55" s="15">
        <v>-1.1072885594121069E-2</v>
      </c>
      <c r="D55" s="33">
        <f t="shared" si="0"/>
        <v>9.613406017084259E-4</v>
      </c>
    </row>
    <row r="56" spans="1:4" x14ac:dyDescent="0.25">
      <c r="A56" t="s">
        <v>74</v>
      </c>
      <c r="B56" s="1">
        <v>1.4294936995368596E-3</v>
      </c>
      <c r="C56" s="15">
        <v>-1.3942685807190986E-3</v>
      </c>
      <c r="D56" s="33">
        <f t="shared" si="0"/>
        <v>3.5225118817761025E-5</v>
      </c>
    </row>
    <row r="57" spans="1:4" x14ac:dyDescent="0.25">
      <c r="A57" t="s">
        <v>75</v>
      </c>
      <c r="B57" s="1">
        <v>4.8341896400033498E-3</v>
      </c>
      <c r="C57" s="15">
        <v>-4.7626334881554159E-3</v>
      </c>
      <c r="D57" s="33">
        <f t="shared" si="0"/>
        <v>7.155615184793393E-5</v>
      </c>
    </row>
    <row r="58" spans="1:4" x14ac:dyDescent="0.25">
      <c r="A58" t="s">
        <v>76</v>
      </c>
      <c r="B58" s="1">
        <v>3.3292597841694534E-2</v>
      </c>
      <c r="C58" s="15">
        <v>-3.2653388278055147E-2</v>
      </c>
      <c r="D58" s="33">
        <f t="shared" si="0"/>
        <v>6.3920956363938686E-4</v>
      </c>
    </row>
    <row r="59" spans="1:4" x14ac:dyDescent="0.25">
      <c r="A59" t="s">
        <v>77</v>
      </c>
      <c r="B59" s="1">
        <v>1.2054771489864556E-2</v>
      </c>
      <c r="C59" s="15">
        <v>-1.1992629384126678E-2</v>
      </c>
      <c r="D59" s="33">
        <f t="shared" si="0"/>
        <v>6.2142105737877928E-5</v>
      </c>
    </row>
    <row r="60" spans="1:4" x14ac:dyDescent="0.25">
      <c r="A60" t="s">
        <v>78</v>
      </c>
      <c r="B60" s="1">
        <v>1.435947524486593E-2</v>
      </c>
      <c r="C60" s="15">
        <v>-1.2228344779567144E-2</v>
      </c>
      <c r="D60" s="33">
        <f t="shared" si="0"/>
        <v>2.1311304652987858E-3</v>
      </c>
    </row>
    <row r="61" spans="1:4" x14ac:dyDescent="0.25">
      <c r="A61" t="s">
        <v>79</v>
      </c>
      <c r="B61" s="1">
        <v>2.8890402633600445E-3</v>
      </c>
      <c r="C61" s="15">
        <v>-2.5413343395737638E-3</v>
      </c>
      <c r="D61" s="33">
        <f t="shared" si="0"/>
        <v>3.4770592378628078E-4</v>
      </c>
    </row>
    <row r="62" spans="1:4" x14ac:dyDescent="0.25">
      <c r="A62" t="s">
        <v>80</v>
      </c>
      <c r="B62" s="1">
        <v>5.4797236011130835E-3</v>
      </c>
      <c r="C62" s="15">
        <v>0</v>
      </c>
      <c r="D62" s="33">
        <f t="shared" si="0"/>
        <v>5.4797236011130835E-3</v>
      </c>
    </row>
    <row r="63" spans="1:4" x14ac:dyDescent="0.25">
      <c r="A63" t="s">
        <v>81</v>
      </c>
      <c r="B63" s="1">
        <v>3.9079329081733581E-2</v>
      </c>
      <c r="C63" s="15">
        <v>-3.6018487599347775E-2</v>
      </c>
      <c r="D63" s="33">
        <f t="shared" si="0"/>
        <v>3.0608414823858066E-3</v>
      </c>
    </row>
    <row r="64" spans="1:4" x14ac:dyDescent="0.25">
      <c r="A64" t="s">
        <v>82</v>
      </c>
      <c r="B64" s="1">
        <v>2.3353483035344364E-3</v>
      </c>
      <c r="C64" s="15">
        <v>-2.2023010023693038E-3</v>
      </c>
      <c r="D64" s="33">
        <f t="shared" si="0"/>
        <v>1.3304730116513262E-4</v>
      </c>
    </row>
    <row r="65" spans="1:4" x14ac:dyDescent="0.25">
      <c r="A65" t="s">
        <v>83</v>
      </c>
      <c r="B65" s="1">
        <v>5.8329786906312638E-2</v>
      </c>
      <c r="C65" s="15">
        <v>-5.5711730682874848E-2</v>
      </c>
      <c r="D65" s="33">
        <f t="shared" si="0"/>
        <v>2.6180562234377897E-3</v>
      </c>
    </row>
    <row r="66" spans="1:4" x14ac:dyDescent="0.25">
      <c r="A66" t="s">
        <v>84</v>
      </c>
      <c r="B66" s="1">
        <v>8.0838653421483747E-3</v>
      </c>
      <c r="C66" s="15">
        <v>-7.3912371705802333E-3</v>
      </c>
      <c r="D66" s="33">
        <f t="shared" si="0"/>
        <v>6.9262817156814146E-4</v>
      </c>
    </row>
    <row r="67" spans="1:4" x14ac:dyDescent="0.25">
      <c r="A67" t="s">
        <v>85</v>
      </c>
      <c r="B67" s="1">
        <v>2.8249686170410952E-2</v>
      </c>
      <c r="C67" s="15">
        <v>-2.7940280380957395E-2</v>
      </c>
      <c r="D67" s="33">
        <f t="shared" ref="D67:D74" si="1">B67+C67</f>
        <v>3.0940578945355679E-4</v>
      </c>
    </row>
    <row r="68" spans="1:4" x14ac:dyDescent="0.25">
      <c r="A68" t="s">
        <v>86</v>
      </c>
      <c r="B68" s="1">
        <v>2.755797930878268E-2</v>
      </c>
      <c r="C68" s="15">
        <v>-2.7065714244038488E-2</v>
      </c>
      <c r="D68" s="33">
        <f t="shared" si="1"/>
        <v>4.9226506474419132E-4</v>
      </c>
    </row>
    <row r="69" spans="1:4" x14ac:dyDescent="0.25">
      <c r="A69" t="s">
        <v>169</v>
      </c>
      <c r="B69" s="1">
        <v>1.1599599362588132E-2</v>
      </c>
      <c r="C69" s="15">
        <v>-1.0053518543574017E-2</v>
      </c>
      <c r="D69" s="33">
        <f t="shared" si="1"/>
        <v>1.5460808190141152E-3</v>
      </c>
    </row>
    <row r="70" spans="1:4" x14ac:dyDescent="0.25">
      <c r="A70" t="s">
        <v>87</v>
      </c>
      <c r="B70" s="1">
        <v>5.0531382854947307E-3</v>
      </c>
      <c r="C70" s="15">
        <v>-4.9973427115310338E-3</v>
      </c>
      <c r="D70" s="33">
        <f t="shared" si="1"/>
        <v>5.579557396369686E-5</v>
      </c>
    </row>
    <row r="71" spans="1:4" x14ac:dyDescent="0.25">
      <c r="A71" t="s">
        <v>170</v>
      </c>
      <c r="B71" s="1">
        <v>1.3587234757971854E-2</v>
      </c>
      <c r="C71" s="15">
        <v>-1.3195649129726223E-2</v>
      </c>
      <c r="D71" s="33">
        <f t="shared" si="1"/>
        <v>3.9158562824563072E-4</v>
      </c>
    </row>
    <row r="72" spans="1:4" x14ac:dyDescent="0.25">
      <c r="A72" t="s">
        <v>171</v>
      </c>
      <c r="B72" s="1">
        <v>2.5021813246767404E-3</v>
      </c>
      <c r="C72" s="15">
        <v>-2.447954484823065E-3</v>
      </c>
      <c r="D72" s="33">
        <f t="shared" si="1"/>
        <v>5.4226839853675421E-5</v>
      </c>
    </row>
    <row r="73" spans="1:4" x14ac:dyDescent="0.25">
      <c r="A73" t="s">
        <v>172</v>
      </c>
      <c r="B73" s="1">
        <v>6.4054676401417558E-4</v>
      </c>
      <c r="C73" s="15">
        <v>-4.9981193669470505E-4</v>
      </c>
      <c r="D73" s="33">
        <f t="shared" si="1"/>
        <v>1.4073482731947052E-4</v>
      </c>
    </row>
    <row r="74" spans="1:4" x14ac:dyDescent="0.25">
      <c r="A74" t="s">
        <v>173</v>
      </c>
      <c r="B74" s="1">
        <v>1.6042845088644064E-3</v>
      </c>
      <c r="C74" s="15">
        <v>-1.491463734130561E-3</v>
      </c>
      <c r="D74" s="33">
        <f t="shared" si="1"/>
        <v>1.1282077473384546E-4</v>
      </c>
    </row>
    <row r="75" spans="1:4" x14ac:dyDescent="0.25">
      <c r="A75" t="s">
        <v>174</v>
      </c>
      <c r="B75" s="1">
        <v>3.0153230049571531E-3</v>
      </c>
      <c r="C75" s="15">
        <v>0</v>
      </c>
    </row>
    <row r="76" spans="1:4" x14ac:dyDescent="0.25">
      <c r="A76" t="s">
        <v>175</v>
      </c>
      <c r="B76" s="1">
        <v>1.431790507225053E-4</v>
      </c>
      <c r="C76" s="15">
        <v>-1.027600842506019E-4</v>
      </c>
    </row>
    <row r="77" spans="1:4" x14ac:dyDescent="0.25">
      <c r="A77" t="s">
        <v>176</v>
      </c>
      <c r="B77" s="1">
        <v>0.22415330169796863</v>
      </c>
      <c r="C77" s="15">
        <v>-0.22381876302427203</v>
      </c>
    </row>
    <row r="78" spans="1:4" x14ac:dyDescent="0.25">
      <c r="A78" t="s">
        <v>177</v>
      </c>
      <c r="B78" s="1">
        <v>2.0964611903216504E-3</v>
      </c>
      <c r="C78" s="15">
        <v>-2.0161418100359753E-3</v>
      </c>
    </row>
    <row r="79" spans="1:4" x14ac:dyDescent="0.25">
      <c r="A79" t="s">
        <v>178</v>
      </c>
      <c r="B79" s="1">
        <v>1.5802501878619103E-4</v>
      </c>
      <c r="C79" s="15">
        <v>-1.5602750732011584E-4</v>
      </c>
    </row>
    <row r="80" spans="1:4" x14ac:dyDescent="0.25">
      <c r="A80" t="s">
        <v>179</v>
      </c>
      <c r="B80" s="1">
        <v>6.6448658423138591E-3</v>
      </c>
      <c r="C80" s="15">
        <v>-5.7619083850433822E-3</v>
      </c>
    </row>
    <row r="81" spans="1:3" x14ac:dyDescent="0.25">
      <c r="A81" t="s">
        <v>180</v>
      </c>
      <c r="B81" s="1">
        <v>9.7415668387585113E-4</v>
      </c>
      <c r="C81" s="15">
        <v>0</v>
      </c>
    </row>
    <row r="82" spans="1:3" x14ac:dyDescent="0.25">
      <c r="A82" t="s">
        <v>181</v>
      </c>
      <c r="B82" s="1">
        <v>3.1850292052632103E-3</v>
      </c>
      <c r="C82" s="15">
        <v>-3.1483480627423218E-3</v>
      </c>
    </row>
    <row r="83" spans="1:3" x14ac:dyDescent="0.25">
      <c r="A83" t="s">
        <v>182</v>
      </c>
      <c r="B83" s="1">
        <v>2.5198063262146871E-3</v>
      </c>
      <c r="C83" s="15">
        <v>-2.3048928601240252E-3</v>
      </c>
    </row>
    <row r="84" spans="1:3" x14ac:dyDescent="0.25">
      <c r="A84" t="s">
        <v>183</v>
      </c>
      <c r="B84" s="1">
        <v>9.2435877007031146E-3</v>
      </c>
      <c r="C84" s="15">
        <v>-9.110241080669889E-3</v>
      </c>
    </row>
    <row r="85" spans="1:3" x14ac:dyDescent="0.25">
      <c r="A85" t="s">
        <v>184</v>
      </c>
      <c r="B85" s="1">
        <v>1.3877311537625397E-3</v>
      </c>
      <c r="C85" s="15">
        <v>-1.3611528533110451E-3</v>
      </c>
    </row>
    <row r="86" spans="1:3" x14ac:dyDescent="0.25">
      <c r="A86" t="s">
        <v>185</v>
      </c>
      <c r="B86" s="1">
        <v>3.9124777436872473E-3</v>
      </c>
      <c r="C86" s="15">
        <v>-3.8943167473175447E-3</v>
      </c>
    </row>
    <row r="87" spans="1:3" x14ac:dyDescent="0.25">
      <c r="A87" t="s">
        <v>186</v>
      </c>
      <c r="B87" s="1">
        <v>9.9516399797203886E-4</v>
      </c>
      <c r="C87" s="15">
        <v>-9.1099750300421573E-4</v>
      </c>
    </row>
    <row r="88" spans="1:3" x14ac:dyDescent="0.25">
      <c r="A88" t="s">
        <v>187</v>
      </c>
      <c r="B88" s="1">
        <v>1.2177755959850848E-3</v>
      </c>
      <c r="C88" s="15">
        <v>-1.1720318235978683E-3</v>
      </c>
    </row>
    <row r="89" spans="1:3" x14ac:dyDescent="0.25">
      <c r="A89" t="s">
        <v>188</v>
      </c>
      <c r="B89" s="1">
        <v>3.4345887883374719E-4</v>
      </c>
      <c r="C89" s="15">
        <v>-3.4169702578119778E-4</v>
      </c>
    </row>
    <row r="90" spans="1:3" x14ac:dyDescent="0.25">
      <c r="A90" t="s">
        <v>189</v>
      </c>
      <c r="B90" s="1">
        <v>7.5317357340716354E-5</v>
      </c>
      <c r="C90" s="15">
        <v>-6.5516142432773449E-5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1" sqref="B11"/>
    </sheetView>
  </sheetViews>
  <sheetFormatPr defaultRowHeight="15" x14ac:dyDescent="0.25"/>
  <cols>
    <col min="1" max="1" width="25.42578125" customWidth="1"/>
  </cols>
  <sheetData>
    <row r="1" spans="1:10" x14ac:dyDescent="0.25">
      <c r="A1" s="69" t="s">
        <v>240</v>
      </c>
      <c r="B1" s="68" t="s">
        <v>241</v>
      </c>
      <c r="C1" s="68"/>
      <c r="D1" s="65"/>
      <c r="E1" s="65"/>
      <c r="F1" s="65"/>
      <c r="G1" s="65"/>
      <c r="H1" s="65"/>
      <c r="I1" s="65"/>
      <c r="J1" s="65"/>
    </row>
    <row r="2" spans="1:10" x14ac:dyDescent="0.25">
      <c r="A2" s="67" t="s">
        <v>0</v>
      </c>
      <c r="B2" s="67" t="s">
        <v>242</v>
      </c>
      <c r="C2" s="67"/>
      <c r="D2" s="67"/>
      <c r="E2" s="67"/>
      <c r="F2" s="67"/>
      <c r="G2" s="67"/>
      <c r="H2" s="67"/>
      <c r="I2" s="67"/>
      <c r="J2" s="67"/>
    </row>
    <row r="3" spans="1:10" x14ac:dyDescent="0.25">
      <c r="A3" s="67" t="s">
        <v>243</v>
      </c>
      <c r="B3" s="67" t="s">
        <v>244</v>
      </c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67" t="s">
        <v>219</v>
      </c>
      <c r="B4" s="67" t="s">
        <v>244</v>
      </c>
      <c r="C4" s="67"/>
      <c r="D4" s="67"/>
      <c r="E4" s="67"/>
      <c r="F4" s="67"/>
      <c r="G4" s="67"/>
      <c r="H4" s="67"/>
      <c r="I4" s="67"/>
      <c r="J4" s="67"/>
    </row>
    <row r="5" spans="1:10" x14ac:dyDescent="0.25">
      <c r="A5" s="67" t="s">
        <v>245</v>
      </c>
      <c r="B5" s="67" t="s">
        <v>246</v>
      </c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70" t="s">
        <v>222</v>
      </c>
      <c r="B6" s="67" t="s">
        <v>247</v>
      </c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67" t="s">
        <v>223</v>
      </c>
      <c r="B7" s="67" t="s">
        <v>248</v>
      </c>
      <c r="C7" s="67"/>
      <c r="D7" s="67"/>
      <c r="E7" s="67"/>
      <c r="F7" s="67"/>
      <c r="G7" s="67"/>
      <c r="H7" s="67"/>
      <c r="I7" s="67"/>
      <c r="J7" s="67"/>
    </row>
    <row r="8" spans="1:10" x14ac:dyDescent="0.25">
      <c r="A8" s="67" t="s">
        <v>249</v>
      </c>
      <c r="B8" s="67" t="s">
        <v>250</v>
      </c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67" t="s">
        <v>228</v>
      </c>
      <c r="B9" s="67" t="s">
        <v>251</v>
      </c>
      <c r="C9" s="67"/>
      <c r="D9" s="67"/>
      <c r="E9" s="67"/>
      <c r="F9" s="67"/>
      <c r="G9" s="67"/>
      <c r="H9" s="67"/>
      <c r="I9" s="67"/>
      <c r="J9" s="67"/>
    </row>
    <row r="10" spans="1:10" x14ac:dyDescent="0.25">
      <c r="A10" s="67" t="s">
        <v>229</v>
      </c>
      <c r="B10" s="71" t="s">
        <v>269</v>
      </c>
      <c r="C10" s="67"/>
      <c r="D10" s="67"/>
      <c r="E10" s="67"/>
      <c r="F10" s="67"/>
      <c r="G10" s="67"/>
      <c r="H10" s="67"/>
      <c r="I10" s="67"/>
      <c r="J10" s="67"/>
    </row>
    <row r="11" spans="1:10" x14ac:dyDescent="0.25">
      <c r="A11" s="67" t="s">
        <v>231</v>
      </c>
      <c r="B11" s="71" t="s">
        <v>270</v>
      </c>
      <c r="C11" s="67"/>
      <c r="D11" s="67"/>
      <c r="E11" s="67"/>
      <c r="F11" s="67"/>
      <c r="G11" s="67"/>
      <c r="H11" s="67"/>
      <c r="I11" s="67"/>
      <c r="J11" s="67"/>
    </row>
    <row r="12" spans="1:10" x14ac:dyDescent="0.25">
      <c r="A12" s="67" t="s">
        <v>236</v>
      </c>
      <c r="B12" s="71" t="s">
        <v>267</v>
      </c>
      <c r="C12" s="67"/>
      <c r="D12" s="67"/>
      <c r="E12" s="67"/>
      <c r="F12" s="67"/>
      <c r="G12" s="67"/>
      <c r="H12" s="67"/>
      <c r="I12" s="67"/>
      <c r="J12" s="67"/>
    </row>
    <row r="14" spans="1:10" x14ac:dyDescent="0.25">
      <c r="A14" s="69" t="s">
        <v>268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x14ac:dyDescent="0.25">
      <c r="A15" s="70" t="s">
        <v>42</v>
      </c>
      <c r="B15" s="65">
        <v>36</v>
      </c>
      <c r="C15" s="65"/>
      <c r="D15" s="65" t="s">
        <v>252</v>
      </c>
      <c r="E15" s="65"/>
      <c r="F15" s="65"/>
      <c r="G15" s="65"/>
      <c r="H15" s="80"/>
      <c r="I15" s="75"/>
      <c r="J15" s="74"/>
    </row>
    <row r="16" spans="1:10" x14ac:dyDescent="0.25">
      <c r="A16" s="67" t="s">
        <v>32</v>
      </c>
      <c r="B16" s="76">
        <v>44</v>
      </c>
      <c r="C16" s="65"/>
      <c r="D16" s="65" t="s">
        <v>253</v>
      </c>
      <c r="E16" s="65"/>
      <c r="F16" s="65"/>
      <c r="G16" s="65"/>
      <c r="H16" s="65"/>
      <c r="I16" s="65"/>
      <c r="J16" s="65"/>
    </row>
    <row r="17" spans="1:10" x14ac:dyDescent="0.25">
      <c r="A17" s="67" t="s">
        <v>169</v>
      </c>
      <c r="B17" s="65">
        <v>17</v>
      </c>
      <c r="C17" s="65"/>
      <c r="D17" s="76" t="s">
        <v>254</v>
      </c>
      <c r="E17" s="65"/>
      <c r="F17" s="65"/>
      <c r="G17" s="65"/>
      <c r="H17" s="65"/>
      <c r="I17" s="65"/>
      <c r="J17" s="65"/>
    </row>
    <row r="18" spans="1:10" x14ac:dyDescent="0.25">
      <c r="A18" s="76" t="s">
        <v>85</v>
      </c>
      <c r="B18" s="77">
        <v>30</v>
      </c>
      <c r="C18" s="77"/>
      <c r="D18" s="76" t="s">
        <v>255</v>
      </c>
      <c r="E18" s="76"/>
      <c r="F18" s="65"/>
      <c r="G18" s="65"/>
      <c r="H18" s="65"/>
      <c r="I18" s="65"/>
      <c r="J18" s="65"/>
    </row>
    <row r="19" spans="1:10" x14ac:dyDescent="0.25">
      <c r="A19" s="76" t="s">
        <v>52</v>
      </c>
      <c r="B19" s="77">
        <v>20</v>
      </c>
      <c r="C19" s="77"/>
      <c r="D19" s="76" t="s">
        <v>256</v>
      </c>
      <c r="E19" s="76"/>
      <c r="F19" s="74"/>
      <c r="G19" s="65"/>
      <c r="H19" s="65"/>
      <c r="I19" s="74"/>
      <c r="J19" s="74"/>
    </row>
    <row r="20" spans="1:10" x14ac:dyDescent="0.25">
      <c r="A20" s="67" t="s">
        <v>257</v>
      </c>
      <c r="B20" s="65">
        <v>44</v>
      </c>
      <c r="C20" s="65"/>
      <c r="D20" s="65" t="s">
        <v>258</v>
      </c>
      <c r="E20" s="65"/>
      <c r="F20" s="65"/>
      <c r="G20" s="65"/>
      <c r="H20" s="65"/>
      <c r="I20" s="65"/>
      <c r="J20" s="65"/>
    </row>
    <row r="21" spans="1:10" x14ac:dyDescent="0.25">
      <c r="A21" s="73" t="s">
        <v>259</v>
      </c>
      <c r="B21" s="78">
        <v>5</v>
      </c>
      <c r="C21" s="78"/>
      <c r="D21" s="73" t="s">
        <v>260</v>
      </c>
      <c r="E21" s="73"/>
      <c r="F21" s="74"/>
      <c r="G21" s="65"/>
      <c r="H21" s="65"/>
      <c r="I21" s="74"/>
      <c r="J21" s="74"/>
    </row>
    <row r="22" spans="1:10" x14ac:dyDescent="0.25">
      <c r="A22" s="76" t="s">
        <v>22</v>
      </c>
      <c r="B22" s="77">
        <v>43</v>
      </c>
      <c r="C22" s="77"/>
      <c r="D22" s="76" t="s">
        <v>261</v>
      </c>
      <c r="E22" s="76"/>
      <c r="F22" s="65"/>
      <c r="G22" s="65"/>
      <c r="H22" s="65"/>
      <c r="I22" s="65"/>
      <c r="J22" s="65"/>
    </row>
    <row r="23" spans="1:10" x14ac:dyDescent="0.25">
      <c r="A23" s="76" t="s">
        <v>55</v>
      </c>
      <c r="B23" s="77">
        <v>35</v>
      </c>
      <c r="C23" s="77"/>
      <c r="D23" s="76" t="s">
        <v>262</v>
      </c>
      <c r="E23" s="73"/>
      <c r="F23" s="74"/>
      <c r="G23" s="65"/>
      <c r="H23" s="65"/>
      <c r="I23" s="65"/>
      <c r="J23" s="65"/>
    </row>
    <row r="24" spans="1:10" x14ac:dyDescent="0.25">
      <c r="A24" s="76" t="s">
        <v>83</v>
      </c>
      <c r="B24" s="77">
        <v>37</v>
      </c>
      <c r="C24" s="77"/>
      <c r="D24" s="76" t="s">
        <v>263</v>
      </c>
      <c r="E24" s="76"/>
      <c r="F24" s="65"/>
      <c r="G24" s="65"/>
      <c r="H24" s="65"/>
      <c r="I24" s="65"/>
      <c r="J24" s="65"/>
    </row>
    <row r="25" spans="1:10" x14ac:dyDescent="0.25">
      <c r="A25" s="79" t="s">
        <v>46</v>
      </c>
      <c r="B25" s="77">
        <v>40</v>
      </c>
      <c r="C25" s="65"/>
      <c r="D25" s="66" t="s">
        <v>264</v>
      </c>
      <c r="E25" s="65"/>
      <c r="F25" s="65"/>
      <c r="G25" s="65"/>
      <c r="H25" s="65"/>
      <c r="I25" s="65"/>
      <c r="J25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65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B2" sqref="B2"/>
    </sheetView>
  </sheetViews>
  <sheetFormatPr defaultRowHeight="15" x14ac:dyDescent="0.25"/>
  <sheetData>
    <row r="1" spans="1:3" x14ac:dyDescent="0.25">
      <c r="A1" t="s">
        <v>0</v>
      </c>
      <c r="B1" s="1" t="s">
        <v>1</v>
      </c>
      <c r="C1" t="s">
        <v>2</v>
      </c>
    </row>
    <row r="2" spans="1:3" x14ac:dyDescent="0.25">
      <c r="A2" t="str">
        <f>[1]Poverty!A2</f>
        <v>Somalia</v>
      </c>
      <c r="B2" s="1">
        <v>0.43</v>
      </c>
      <c r="C2" s="1">
        <v>0.22820000000000001</v>
      </c>
    </row>
    <row r="3" spans="1:3" x14ac:dyDescent="0.25">
      <c r="A3" t="str">
        <f>[1]Poverty!A3</f>
        <v>Malawi</v>
      </c>
      <c r="B3" s="1">
        <v>0.72160000000000002</v>
      </c>
      <c r="C3" s="1">
        <v>0.34250000000000003</v>
      </c>
    </row>
    <row r="4" spans="1:3" x14ac:dyDescent="0.25">
      <c r="A4" t="str">
        <f>[1]Poverty!A4</f>
        <v>Burundi</v>
      </c>
      <c r="B4" s="1">
        <v>0.81319999999999992</v>
      </c>
      <c r="C4" s="1">
        <v>0.3639</v>
      </c>
    </row>
    <row r="5" spans="1:3" x14ac:dyDescent="0.25">
      <c r="A5" t="str">
        <f>[1]Poverty!A5</f>
        <v>Central African Republic</v>
      </c>
      <c r="B5" s="1">
        <v>0.62829999999999997</v>
      </c>
      <c r="C5" s="1">
        <v>0.31259999999999999</v>
      </c>
    </row>
    <row r="6" spans="1:3" x14ac:dyDescent="0.25">
      <c r="A6" t="str">
        <f>[1]Poverty!A6</f>
        <v>Congo DRC</v>
      </c>
      <c r="B6" s="1">
        <v>0.87719999999999998</v>
      </c>
      <c r="C6" s="1">
        <v>0.52759999999999996</v>
      </c>
    </row>
    <row r="7" spans="1:3" x14ac:dyDescent="0.25">
      <c r="A7" t="str">
        <f>[1]Poverty!A7</f>
        <v>Liberia</v>
      </c>
      <c r="B7" s="1">
        <v>0.83760000000000001</v>
      </c>
      <c r="C7" s="1">
        <v>0.40899999999999997</v>
      </c>
    </row>
    <row r="8" spans="1:3" x14ac:dyDescent="0.25">
      <c r="A8" t="str">
        <f>[1]Poverty!A8</f>
        <v>Niger</v>
      </c>
      <c r="B8" s="1">
        <v>0.43619999999999998</v>
      </c>
      <c r="C8" s="1">
        <v>0.1242</v>
      </c>
    </row>
    <row r="9" spans="1:3" x14ac:dyDescent="0.25">
      <c r="A9" t="str">
        <f>[1]Poverty!A9</f>
        <v>Madagascar</v>
      </c>
      <c r="B9" s="1">
        <v>0.87670000000000003</v>
      </c>
      <c r="C9" s="1">
        <v>0.48549999999999999</v>
      </c>
    </row>
    <row r="10" spans="1:3" x14ac:dyDescent="0.25">
      <c r="A10" t="str">
        <f>[1]Poverty!A10</f>
        <v>Guinea</v>
      </c>
      <c r="B10" s="1">
        <v>0.40870000000000001</v>
      </c>
      <c r="C10" s="1">
        <v>0.127</v>
      </c>
    </row>
    <row r="11" spans="1:3" x14ac:dyDescent="0.25">
      <c r="A11" t="str">
        <f>[1]Poverty!A11</f>
        <v>Ethiopia</v>
      </c>
      <c r="B11" s="1">
        <v>0.3679</v>
      </c>
      <c r="C11" s="1">
        <v>0.10390000000000001</v>
      </c>
    </row>
    <row r="12" spans="1:3" x14ac:dyDescent="0.25">
      <c r="A12" t="str">
        <f>[1]Poverty!A12</f>
        <v>Eritrea</v>
      </c>
      <c r="B12" s="1">
        <v>0.43619999999999998</v>
      </c>
      <c r="C12" s="1">
        <v>0.16639999999999999</v>
      </c>
    </row>
    <row r="13" spans="1:3" x14ac:dyDescent="0.25">
      <c r="A13" t="str">
        <f>[1]Poverty!A13</f>
        <v>Gambia</v>
      </c>
      <c r="B13" s="1">
        <v>0.33630000000000004</v>
      </c>
      <c r="C13" s="1">
        <v>0.11689999999999999</v>
      </c>
    </row>
    <row r="14" spans="1:3" x14ac:dyDescent="0.25">
      <c r="A14" t="str">
        <f>[1]Poverty!A14</f>
        <v>Uganda</v>
      </c>
      <c r="B14" s="1">
        <v>0.38009999999999999</v>
      </c>
      <c r="C14" s="1">
        <v>0.12210000000000001</v>
      </c>
    </row>
    <row r="15" spans="1:3" x14ac:dyDescent="0.25">
      <c r="A15" t="str">
        <f>[1]Poverty!A15</f>
        <v>Guinea-Bissau</v>
      </c>
      <c r="B15" s="1">
        <v>0.48899999999999999</v>
      </c>
      <c r="C15" s="1">
        <v>0.16550000000000001</v>
      </c>
    </row>
    <row r="16" spans="1:3" x14ac:dyDescent="0.25">
      <c r="A16" t="str">
        <f>[1]Poverty!A16</f>
        <v>Togo</v>
      </c>
      <c r="B16" s="1">
        <v>0.52459999999999996</v>
      </c>
      <c r="C16" s="1">
        <v>0.22520000000000001</v>
      </c>
    </row>
    <row r="17" spans="1:3" x14ac:dyDescent="0.25">
      <c r="A17" t="str">
        <f>[1]Poverty!A17</f>
        <v>North Korea</v>
      </c>
      <c r="B17" s="1">
        <v>0.43619999999999998</v>
      </c>
      <c r="C17" s="1">
        <v>0.16639999999999999</v>
      </c>
    </row>
    <row r="18" spans="1:3" x14ac:dyDescent="0.25">
      <c r="A18" t="str">
        <f>[1]Poverty!A18</f>
        <v>Mozambique</v>
      </c>
      <c r="B18" s="1">
        <v>0.60709999999999997</v>
      </c>
      <c r="C18" s="1">
        <v>0.25840000000000002</v>
      </c>
    </row>
    <row r="19" spans="1:3" x14ac:dyDescent="0.25">
      <c r="A19" t="str">
        <f>[1]Poverty!A19</f>
        <v>Rwanda</v>
      </c>
      <c r="B19" s="1">
        <v>0.63170000000000004</v>
      </c>
      <c r="C19" s="1">
        <v>0.26640000000000003</v>
      </c>
    </row>
    <row r="20" spans="1:3" x14ac:dyDescent="0.25">
      <c r="A20" t="str">
        <f>[1]Poverty!A20</f>
        <v>Tanzania</v>
      </c>
      <c r="B20" s="1">
        <v>0.43480000000000002</v>
      </c>
      <c r="C20" s="1">
        <v>0.1298</v>
      </c>
    </row>
    <row r="21" spans="1:3" x14ac:dyDescent="0.25">
      <c r="A21" t="str">
        <f>[1]Poverty!A21</f>
        <v>Burkina Faso</v>
      </c>
      <c r="B21" s="1">
        <v>0.44600000000000001</v>
      </c>
      <c r="C21" s="1">
        <v>0.14660000000000001</v>
      </c>
    </row>
    <row r="22" spans="1:3" x14ac:dyDescent="0.25">
      <c r="A22" t="str">
        <f>[1]Poverty!A22</f>
        <v>Mali</v>
      </c>
      <c r="B22" s="1">
        <v>0.50429999999999997</v>
      </c>
      <c r="C22" s="1">
        <v>0.1636</v>
      </c>
    </row>
    <row r="23" spans="1:3" x14ac:dyDescent="0.25">
      <c r="A23" t="str">
        <f>[1]Poverty!A23</f>
        <v>Sierra Leone</v>
      </c>
      <c r="B23" s="1">
        <v>0.56630000000000003</v>
      </c>
      <c r="C23" s="1">
        <v>0.19239999999999999</v>
      </c>
    </row>
    <row r="24" spans="1:3" x14ac:dyDescent="0.25">
      <c r="A24" t="str">
        <f>[1]Poverty!A24</f>
        <v>Afghanistan</v>
      </c>
      <c r="B24" s="1">
        <v>0.36</v>
      </c>
      <c r="C24" s="1">
        <v>0.2082</v>
      </c>
    </row>
    <row r="25" spans="1:3" x14ac:dyDescent="0.25">
      <c r="A25" t="str">
        <f>[1]Poverty!A25</f>
        <v>Nepal</v>
      </c>
      <c r="B25" s="1">
        <v>0.2482</v>
      </c>
      <c r="C25" s="1">
        <v>5.5500000000000001E-2</v>
      </c>
    </row>
    <row r="26" spans="1:3" x14ac:dyDescent="0.25">
      <c r="A26" t="str">
        <f>[1]Poverty!A26</f>
        <v>Benin</v>
      </c>
      <c r="B26" s="1">
        <v>0.5181</v>
      </c>
      <c r="C26" s="1">
        <v>0.18820000000000001</v>
      </c>
    </row>
    <row r="27" spans="1:3" x14ac:dyDescent="0.25">
      <c r="A27" t="str">
        <f>[1]Poverty!A27</f>
        <v>Haiti</v>
      </c>
      <c r="B27" s="1">
        <v>0.61709999999999998</v>
      </c>
      <c r="C27" s="1">
        <v>0.3231</v>
      </c>
    </row>
    <row r="28" spans="1:3" x14ac:dyDescent="0.25">
      <c r="A28" t="str">
        <f>[1]Poverty!A28</f>
        <v>Zimbabwe</v>
      </c>
      <c r="B28" s="1">
        <v>0.4</v>
      </c>
      <c r="C28" s="1">
        <v>0.16639999999999999</v>
      </c>
    </row>
    <row r="29" spans="1:3" x14ac:dyDescent="0.25">
      <c r="A29" t="str">
        <f>[1]Poverty!A29</f>
        <v>Bangladesh</v>
      </c>
      <c r="B29" s="1">
        <v>0.4325</v>
      </c>
      <c r="C29" s="1">
        <v>0.11169999999999999</v>
      </c>
    </row>
    <row r="30" spans="1:3" x14ac:dyDescent="0.25">
      <c r="A30" t="str">
        <f>[1]Poverty!A30</f>
        <v>Kenya</v>
      </c>
      <c r="B30" s="1">
        <v>0.43369999999999997</v>
      </c>
      <c r="C30" s="1">
        <v>0.1691</v>
      </c>
    </row>
    <row r="31" spans="1:3" x14ac:dyDescent="0.25">
      <c r="A31" t="str">
        <f>[1]Poverty!A31</f>
        <v>Cambodia</v>
      </c>
      <c r="B31" s="1">
        <v>0.10050000000000001</v>
      </c>
      <c r="C31" s="1">
        <v>1.43E-2</v>
      </c>
    </row>
    <row r="32" spans="1:3" x14ac:dyDescent="0.25">
      <c r="A32" t="str">
        <f>[1]Poverty!A32</f>
        <v>Tajikistan</v>
      </c>
      <c r="B32" s="1">
        <v>6.5599999999999992E-2</v>
      </c>
      <c r="C32" s="1">
        <v>1.1599999999999999E-2</v>
      </c>
    </row>
    <row r="33" spans="1:3" x14ac:dyDescent="0.25">
      <c r="A33" t="str">
        <f>[1]Poverty!A33</f>
        <v>Chad</v>
      </c>
      <c r="B33" s="1">
        <v>0.36520000000000002</v>
      </c>
      <c r="C33" s="1">
        <v>0.14180000000000001</v>
      </c>
    </row>
    <row r="34" spans="1:3" x14ac:dyDescent="0.25">
      <c r="A34" t="str">
        <f>[1]Poverty!A34</f>
        <v>Myanmar</v>
      </c>
      <c r="B34" s="1">
        <v>0.2</v>
      </c>
      <c r="C34" s="1">
        <v>5.4600000000000003E-2</v>
      </c>
    </row>
    <row r="35" spans="1:3" x14ac:dyDescent="0.25">
      <c r="A35" t="str">
        <f>[1]Poverty!A35</f>
        <v>Mauritania</v>
      </c>
      <c r="B35" s="1">
        <v>0.23430000000000001</v>
      </c>
      <c r="C35" s="1">
        <v>6.7900000000000002E-2</v>
      </c>
    </row>
    <row r="36" spans="1:3" x14ac:dyDescent="0.25">
      <c r="A36" t="str">
        <f>[1]Poverty!A36</f>
        <v>Senegal</v>
      </c>
      <c r="B36" s="1">
        <v>0.34060000000000001</v>
      </c>
      <c r="C36" s="1">
        <v>0.1108</v>
      </c>
    </row>
    <row r="37" spans="1:3" x14ac:dyDescent="0.25">
      <c r="A37" t="str">
        <f>[1]Poverty!A37</f>
        <v>South Sudan</v>
      </c>
      <c r="B37" s="1">
        <v>0.35</v>
      </c>
      <c r="C37" s="1">
        <v>0.20760000000000001</v>
      </c>
    </row>
    <row r="38" spans="1:3" x14ac:dyDescent="0.25">
      <c r="A38" t="str">
        <f>[1]Poverty!A38</f>
        <v>Sudan</v>
      </c>
      <c r="B38" s="1">
        <v>0.19800000000000001</v>
      </c>
      <c r="C38" s="1">
        <v>5.4600000000000003E-2</v>
      </c>
    </row>
    <row r="39" spans="1:3" x14ac:dyDescent="0.25">
      <c r="A39" t="str">
        <f>[1]Poverty!A39</f>
        <v>Kyrgyz Republic</v>
      </c>
      <c r="B39" s="1">
        <v>5.0300000000000004E-2</v>
      </c>
      <c r="C39" s="1">
        <v>1.0700000000000001E-2</v>
      </c>
    </row>
    <row r="40" spans="1:3" x14ac:dyDescent="0.25">
      <c r="A40" t="str">
        <f>[1]Poverty!A40</f>
        <v>Cameroon</v>
      </c>
      <c r="B40" s="1">
        <v>9.5600000000000004E-2</v>
      </c>
      <c r="C40" s="1">
        <v>1.2E-2</v>
      </c>
    </row>
    <row r="41" spans="1:3" x14ac:dyDescent="0.25">
      <c r="A41" t="str">
        <f>[1]Poverty!A41</f>
        <v>Yemen, Rep.</v>
      </c>
      <c r="B41" s="1">
        <v>9.7799999999999998E-2</v>
      </c>
      <c r="C41" s="1">
        <v>1.8700000000000001E-2</v>
      </c>
    </row>
    <row r="42" spans="1:3" x14ac:dyDescent="0.25">
      <c r="A42" t="str">
        <f>[1]Poverty!A42</f>
        <v>Côte d'Ivoire</v>
      </c>
      <c r="B42" s="1">
        <v>0.35039999999999999</v>
      </c>
      <c r="C42" s="1">
        <v>0.1268</v>
      </c>
    </row>
    <row r="43" spans="1:3" x14ac:dyDescent="0.25">
      <c r="A43" t="str">
        <f>[1]Poverty!A43</f>
        <v>Pakistan</v>
      </c>
      <c r="B43" s="1">
        <v>0.12740000000000001</v>
      </c>
      <c r="C43" s="1">
        <v>1.9400000000000001E-2</v>
      </c>
    </row>
    <row r="44" spans="1:3" x14ac:dyDescent="0.25">
      <c r="A44" t="str">
        <f>[1]Poverty!A44</f>
        <v>Lao PDR</v>
      </c>
      <c r="B44" s="1">
        <v>0.30259999999999998</v>
      </c>
      <c r="C44" s="1">
        <v>7.6600000000000001E-2</v>
      </c>
    </row>
    <row r="45" spans="1:3" x14ac:dyDescent="0.25">
      <c r="A45" t="str">
        <f>[1]Poverty!A45</f>
        <v>Zambia</v>
      </c>
      <c r="B45" s="1">
        <v>0.74450000000000005</v>
      </c>
      <c r="C45" s="1">
        <v>0.41909999999999997</v>
      </c>
    </row>
    <row r="46" spans="1:3" x14ac:dyDescent="0.25">
      <c r="A46" t="str">
        <f>[1]Poverty!A46</f>
        <v>Lesotho</v>
      </c>
      <c r="B46" s="1">
        <v>0.56220000000000003</v>
      </c>
      <c r="C46" s="1">
        <v>0.29170000000000001</v>
      </c>
    </row>
    <row r="47" spans="1:3" x14ac:dyDescent="0.25">
      <c r="A47" t="str">
        <f>[1]Poverty!A47</f>
        <v>India</v>
      </c>
      <c r="B47" s="1">
        <v>0.32679999999999998</v>
      </c>
      <c r="C47" s="1">
        <v>7.4900000000000008E-2</v>
      </c>
    </row>
    <row r="48" spans="1:3" x14ac:dyDescent="0.25">
      <c r="A48" t="str">
        <f>[1]Poverty!A48</f>
        <v>Vietnam</v>
      </c>
      <c r="B48" s="1">
        <v>2.4400000000000002E-2</v>
      </c>
      <c r="C48" s="1">
        <v>5.4999999999999997E-3</v>
      </c>
    </row>
    <row r="49" spans="1:3" x14ac:dyDescent="0.25">
      <c r="A49" t="str">
        <f>[1]Poverty!A49</f>
        <v>Syria</v>
      </c>
      <c r="B49" s="1">
        <v>1.7100000000000001E-2</v>
      </c>
      <c r="C49" s="1">
        <v>2E-3</v>
      </c>
    </row>
    <row r="50" spans="1:3" x14ac:dyDescent="0.25">
      <c r="A50" t="str">
        <f>[1]Poverty!A50</f>
        <v>Ghana</v>
      </c>
      <c r="B50" s="1">
        <v>0.28589999999999999</v>
      </c>
      <c r="C50" s="1">
        <v>9.8800000000000013E-2</v>
      </c>
    </row>
    <row r="51" spans="1:3" x14ac:dyDescent="0.25">
      <c r="A51" t="str">
        <f>[1]Poverty!A51</f>
        <v>Nicaragua</v>
      </c>
      <c r="B51" s="1">
        <v>8.5400000000000004E-2</v>
      </c>
      <c r="C51" s="1">
        <v>2.93E-2</v>
      </c>
    </row>
    <row r="52" spans="1:3" x14ac:dyDescent="0.25">
      <c r="A52" t="str">
        <f>[1]Poverty!A52</f>
        <v>Papua New Guinea</v>
      </c>
      <c r="B52" s="1">
        <v>0.3579</v>
      </c>
      <c r="C52" s="1">
        <v>0.12279999999999999</v>
      </c>
    </row>
    <row r="53" spans="1:3" x14ac:dyDescent="0.25">
      <c r="A53" t="str">
        <f>[1]Poverty!A53</f>
        <v>Honduras</v>
      </c>
      <c r="B53" s="1">
        <v>0.1648</v>
      </c>
      <c r="C53" s="1">
        <v>7.2099999999999997E-2</v>
      </c>
    </row>
    <row r="54" spans="1:3" x14ac:dyDescent="0.25">
      <c r="A54" t="str">
        <f>[1]Poverty!A54</f>
        <v>Bolivia</v>
      </c>
      <c r="B54" s="1">
        <v>7.9799999999999996E-2</v>
      </c>
      <c r="C54" s="1">
        <v>4.2000000000000003E-2</v>
      </c>
    </row>
    <row r="55" spans="1:3" x14ac:dyDescent="0.25">
      <c r="A55" t="str">
        <f>[1]Poverty!A55</f>
        <v>Congo, Rep.</v>
      </c>
      <c r="B55" s="1">
        <v>0.32819999999999999</v>
      </c>
      <c r="C55" s="1">
        <v>0.1147</v>
      </c>
    </row>
    <row r="56" spans="1:3" x14ac:dyDescent="0.25">
      <c r="A56" t="str">
        <f>[1]Poverty!A56</f>
        <v>Nigeria</v>
      </c>
      <c r="B56" s="1">
        <v>0.62029999999999996</v>
      </c>
      <c r="C56" s="1">
        <v>0.27460000000000001</v>
      </c>
    </row>
    <row r="57" spans="1:3" x14ac:dyDescent="0.25">
      <c r="A57" t="str">
        <f>[1]Poverty!A57</f>
        <v>Morocco</v>
      </c>
      <c r="B57" s="1">
        <v>2.52E-2</v>
      </c>
      <c r="C57" s="1">
        <v>5.4000000000000003E-3</v>
      </c>
    </row>
    <row r="58" spans="1:3" x14ac:dyDescent="0.25">
      <c r="A58" t="str">
        <f>[1]Poverty!A58</f>
        <v>Swaziland</v>
      </c>
      <c r="B58" s="1">
        <v>0.40630000000000005</v>
      </c>
      <c r="C58" s="1">
        <v>0.16</v>
      </c>
    </row>
    <row r="59" spans="1:3" x14ac:dyDescent="0.25">
      <c r="A59" t="str">
        <f>[1]Poverty!A59</f>
        <v>Egypt</v>
      </c>
      <c r="B59" s="1">
        <v>1.6899999999999998E-2</v>
      </c>
      <c r="C59" s="1">
        <v>3.8E-3</v>
      </c>
    </row>
    <row r="60" spans="1:3" x14ac:dyDescent="0.25">
      <c r="A60" t="str">
        <f>[1]Poverty!A60</f>
        <v>Sri Lanka</v>
      </c>
      <c r="B60" s="1">
        <v>4.1100000000000005E-2</v>
      </c>
      <c r="C60" s="1">
        <v>6.5000000000000006E-3</v>
      </c>
    </row>
    <row r="61" spans="1:3" x14ac:dyDescent="0.25">
      <c r="A61" t="str">
        <f>[1]Poverty!A61</f>
        <v>Philippines</v>
      </c>
      <c r="B61" s="1">
        <v>0.18959999999999999</v>
      </c>
      <c r="C61" s="1">
        <v>4.02E-2</v>
      </c>
    </row>
    <row r="62" spans="1:3" x14ac:dyDescent="0.25">
      <c r="A62" t="str">
        <f>[1]Poverty!A62</f>
        <v>Guatemala</v>
      </c>
      <c r="B62" s="1">
        <v>0.13700000000000001</v>
      </c>
      <c r="C62" s="1">
        <v>4.7800000000000002E-2</v>
      </c>
    </row>
    <row r="63" spans="1:3" x14ac:dyDescent="0.25">
      <c r="A63" t="str">
        <f>[1]Poverty!A63</f>
        <v>Georgia</v>
      </c>
      <c r="B63" s="1">
        <v>0.1414</v>
      </c>
      <c r="C63" s="1">
        <v>4.53E-2</v>
      </c>
    </row>
    <row r="64" spans="1:3" x14ac:dyDescent="0.25">
      <c r="A64" t="str">
        <f>[1]Poverty!A64</f>
        <v>Indonesia</v>
      </c>
      <c r="B64" s="1">
        <v>0.18059999999999998</v>
      </c>
      <c r="C64" s="1">
        <v>3.3000000000000002E-2</v>
      </c>
    </row>
    <row r="65" spans="1:3" x14ac:dyDescent="0.25">
      <c r="A65" t="str">
        <f>[1]Poverty!A65</f>
        <v>Timor-Leste</v>
      </c>
      <c r="B65" s="1">
        <v>0.34870000000000001</v>
      </c>
      <c r="C65" s="1">
        <v>8.14E-2</v>
      </c>
    </row>
    <row r="66" spans="1:3" x14ac:dyDescent="0.25">
      <c r="A66" t="str">
        <f>[1]Poverty!A66</f>
        <v>El Salvador</v>
      </c>
      <c r="B66" s="1">
        <v>2.53E-2</v>
      </c>
      <c r="C66" s="1">
        <v>5.5999999999999999E-3</v>
      </c>
    </row>
    <row r="67" spans="1:3" x14ac:dyDescent="0.25">
      <c r="A67" t="str">
        <f>[1]Poverty!A67</f>
        <v>Mongolia</v>
      </c>
      <c r="B67" s="1">
        <v>0.3</v>
      </c>
      <c r="C67" s="1">
        <v>0.16</v>
      </c>
    </row>
    <row r="68" spans="1:3" x14ac:dyDescent="0.25">
      <c r="A68" t="str">
        <f>[1]Poverty!A68</f>
        <v>Armenia</v>
      </c>
      <c r="B68" s="1">
        <v>1.7500000000000002E-2</v>
      </c>
      <c r="C68" s="1">
        <v>3.0999999999999999E-3</v>
      </c>
    </row>
    <row r="69" spans="1:3" x14ac:dyDescent="0.25">
      <c r="A69" t="str">
        <f>[1]Poverty!A69</f>
        <v>Kosovo</v>
      </c>
      <c r="B69" s="1">
        <v>0.17</v>
      </c>
      <c r="C69" s="1">
        <v>9.8800000000000013E-2</v>
      </c>
    </row>
    <row r="70" spans="1:3" x14ac:dyDescent="0.25">
      <c r="A70" t="str">
        <f>[1]Poverty!A70</f>
        <v>Paraguay</v>
      </c>
      <c r="B70" s="1">
        <v>3.0300000000000001E-2</v>
      </c>
      <c r="C70" s="1">
        <v>9.5999999999999992E-3</v>
      </c>
    </row>
    <row r="71" spans="1:3" x14ac:dyDescent="0.25">
      <c r="A71" t="str">
        <f>[1]Poverty!A71</f>
        <v>Tunisia</v>
      </c>
      <c r="B71" s="1">
        <v>1.06E-2</v>
      </c>
      <c r="C71" s="1">
        <v>4.0000000000000001E-3</v>
      </c>
    </row>
    <row r="72" spans="1:3" x14ac:dyDescent="0.25">
      <c r="A72" t="str">
        <f>[1]Poverty!A72</f>
        <v>Angola</v>
      </c>
      <c r="B72" s="1">
        <v>0.43369999999999997</v>
      </c>
      <c r="C72" s="1">
        <v>0.16449999999999998</v>
      </c>
    </row>
    <row r="73" spans="1:3" x14ac:dyDescent="0.25">
      <c r="A73" t="str">
        <f>[1]Poverty!A73</f>
        <v>Algeria</v>
      </c>
      <c r="B73" s="1">
        <v>6.7900000000000002E-2</v>
      </c>
      <c r="C73" s="1">
        <v>1.3600000000000001E-2</v>
      </c>
    </row>
    <row r="74" spans="1:3" x14ac:dyDescent="0.25">
      <c r="A74" t="str">
        <f>[1]Poverty!A74</f>
        <v>Ecuador</v>
      </c>
      <c r="B74" s="1">
        <v>3.95E-2</v>
      </c>
      <c r="C74" s="1">
        <v>1.7999999999999999E-2</v>
      </c>
    </row>
    <row r="75" spans="1:3" x14ac:dyDescent="0.25">
      <c r="A75" t="str">
        <f>[1]Poverty!A75</f>
        <v>Dominican Republic</v>
      </c>
      <c r="B75" s="1">
        <v>2.2400000000000003E-2</v>
      </c>
      <c r="C75" s="1">
        <v>5.0000000000000001E-3</v>
      </c>
    </row>
    <row r="76" spans="1:3" x14ac:dyDescent="0.25">
      <c r="A76" t="str">
        <f>[1]Poverty!A76</f>
        <v>Iran</v>
      </c>
      <c r="B76" s="1">
        <v>1.4499999999999999E-2</v>
      </c>
      <c r="C76" s="1">
        <v>3.4000000000000002E-3</v>
      </c>
    </row>
    <row r="77" spans="1:3" x14ac:dyDescent="0.25">
      <c r="A77" t="str">
        <f>[1]Poverty!A77</f>
        <v>Namibia</v>
      </c>
      <c r="B77" s="1">
        <v>0.2354</v>
      </c>
      <c r="C77" s="1">
        <v>5.74E-2</v>
      </c>
    </row>
    <row r="78" spans="1:3" x14ac:dyDescent="0.25">
      <c r="A78" t="str">
        <f>[1]Poverty!A78</f>
        <v>Peru</v>
      </c>
      <c r="B78" s="1">
        <v>2.8899999999999999E-2</v>
      </c>
      <c r="C78" s="1">
        <v>7.9000000000000008E-3</v>
      </c>
    </row>
    <row r="79" spans="1:3" x14ac:dyDescent="0.25">
      <c r="A79" t="str">
        <f>[1]Poverty!A79</f>
        <v>China</v>
      </c>
      <c r="B79" s="1">
        <v>9.1899999999999996E-2</v>
      </c>
      <c r="C79" s="1">
        <v>2.0299999999999999E-2</v>
      </c>
    </row>
    <row r="80" spans="1:3" x14ac:dyDescent="0.25">
      <c r="A80" t="str">
        <f>[1]Poverty!A80</f>
        <v>Iraq</v>
      </c>
      <c r="B80" s="1">
        <v>3.9100000000000003E-2</v>
      </c>
      <c r="C80" s="1">
        <v>6.4000000000000003E-3</v>
      </c>
    </row>
    <row r="81" spans="1:3" x14ac:dyDescent="0.25">
      <c r="A81" t="str">
        <f>[1]Poverty!A81</f>
        <v>Turkmenistan</v>
      </c>
      <c r="B81" s="1">
        <v>0.2482</v>
      </c>
      <c r="C81" s="1">
        <v>6.9699999999999998E-2</v>
      </c>
    </row>
    <row r="82" spans="1:3" x14ac:dyDescent="0.25">
      <c r="A82" t="str">
        <f>[1]Poverty!A82</f>
        <v>South Africa</v>
      </c>
      <c r="B82" s="1">
        <v>9.4200000000000006E-2</v>
      </c>
      <c r="C82" s="1">
        <v>1.1900000000000001E-2</v>
      </c>
    </row>
    <row r="83" spans="1:3" x14ac:dyDescent="0.25">
      <c r="A83" t="str">
        <f>[1]Poverty!A83</f>
        <v>Colombia</v>
      </c>
      <c r="B83" s="1">
        <v>5.6300000000000003E-2</v>
      </c>
      <c r="C83" s="1">
        <v>2.3300000000000001E-2</v>
      </c>
    </row>
    <row r="84" spans="1:3" x14ac:dyDescent="0.25">
      <c r="A84" t="str">
        <f>[1]Poverty!A84</f>
        <v>Botswana</v>
      </c>
      <c r="B84" s="1">
        <v>0.1341</v>
      </c>
      <c r="C84" s="1">
        <v>3.95E-2</v>
      </c>
    </row>
    <row r="85" spans="1:3" x14ac:dyDescent="0.25">
      <c r="A85" t="str">
        <f>[1]Poverty!A85</f>
        <v>Costa Rica</v>
      </c>
      <c r="B85" s="1">
        <v>1.35E-2</v>
      </c>
      <c r="C85" s="1">
        <v>5.7999999999999996E-3</v>
      </c>
    </row>
    <row r="86" spans="1:3" x14ac:dyDescent="0.25">
      <c r="A86" t="str">
        <f>[1]Poverty!A86</f>
        <v>Gabon</v>
      </c>
      <c r="B86" s="1">
        <v>4.8399999999999999E-2</v>
      </c>
      <c r="C86" s="1">
        <v>9.0000000000000011E-3</v>
      </c>
    </row>
    <row r="87" spans="1:3" x14ac:dyDescent="0.25">
      <c r="A87" t="str">
        <f>[1]Poverty!A87</f>
        <v>Panama</v>
      </c>
      <c r="B87" s="1">
        <v>3.9899999999999998E-2</v>
      </c>
      <c r="C87" s="1">
        <v>1.2800000000000001E-2</v>
      </c>
    </row>
    <row r="88" spans="1:3" x14ac:dyDescent="0.25">
      <c r="A88" t="str">
        <f>[1]Poverty!A88</f>
        <v>Turkey</v>
      </c>
      <c r="B88" s="1">
        <v>1.34E-2</v>
      </c>
      <c r="C88" s="1">
        <v>4.8999999999999998E-3</v>
      </c>
    </row>
    <row r="89" spans="1:3" x14ac:dyDescent="0.25">
      <c r="A89" t="str">
        <f>[1]Poverty!A89</f>
        <v>Brazil</v>
      </c>
      <c r="B89" s="1">
        <v>3.7499999999999999E-2</v>
      </c>
      <c r="C89" s="1">
        <v>9.5999999999999992E-3</v>
      </c>
    </row>
    <row r="90" spans="1:3" x14ac:dyDescent="0.25">
      <c r="A90" t="str">
        <f>[1]Poverty!A90</f>
        <v>Venezuela</v>
      </c>
      <c r="B90" s="1">
        <v>6.6299999999999998E-2</v>
      </c>
      <c r="C90" s="1">
        <v>1.43E-2</v>
      </c>
    </row>
    <row r="91" spans="1:3" x14ac:dyDescent="0.25">
      <c r="B91" s="1"/>
      <c r="C91" s="1"/>
    </row>
    <row r="92" spans="1:3" x14ac:dyDescent="0.25">
      <c r="B92" s="1"/>
      <c r="C92" s="1"/>
    </row>
    <row r="93" spans="1:3" x14ac:dyDescent="0.25">
      <c r="B93" s="1"/>
      <c r="C93" s="1"/>
    </row>
    <row r="94" spans="1:3" x14ac:dyDescent="0.25">
      <c r="B94" s="1"/>
      <c r="C94" s="1"/>
    </row>
    <row r="95" spans="1:3" x14ac:dyDescent="0.25">
      <c r="B95" s="1"/>
      <c r="C95" s="1"/>
    </row>
    <row r="96" spans="1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78" workbookViewId="0">
      <selection activeCell="B89" sqref="B89"/>
    </sheetView>
  </sheetViews>
  <sheetFormatPr defaultRowHeight="15" x14ac:dyDescent="0.25"/>
  <sheetData>
    <row r="1" spans="1:3" x14ac:dyDescent="0.25">
      <c r="A1" t="s">
        <v>0</v>
      </c>
      <c r="B1" s="1" t="s">
        <v>3</v>
      </c>
    </row>
    <row r="2" spans="1:3" x14ac:dyDescent="0.25">
      <c r="A2" t="str">
        <f>[1]Poverty!A2</f>
        <v>Somalia</v>
      </c>
      <c r="B2" s="3">
        <v>72.881375000000006</v>
      </c>
      <c r="C2" s="1"/>
    </row>
    <row r="3" spans="1:3" x14ac:dyDescent="0.25">
      <c r="A3" t="str">
        <f>[1]Poverty!A3</f>
        <v>Malawi</v>
      </c>
      <c r="B3" s="3">
        <v>97.784255683501272</v>
      </c>
      <c r="C3" s="1"/>
    </row>
    <row r="4" spans="1:3" x14ac:dyDescent="0.25">
      <c r="A4" t="str">
        <f>[1]Poverty!A4</f>
        <v>Burundi</v>
      </c>
      <c r="B4" s="3">
        <v>54.743874363647734</v>
      </c>
      <c r="C4" s="1"/>
    </row>
    <row r="5" spans="1:3" x14ac:dyDescent="0.25">
      <c r="A5" t="str">
        <f>[1]Poverty!A5</f>
        <v>Central African Republic</v>
      </c>
      <c r="B5" s="3">
        <v>141.60772903304439</v>
      </c>
      <c r="C5" s="1"/>
    </row>
    <row r="6" spans="1:3" x14ac:dyDescent="0.25">
      <c r="A6" t="str">
        <f>[1]Poverty!A6</f>
        <v>Congo DRC</v>
      </c>
      <c r="B6" s="3">
        <v>141.14550270677788</v>
      </c>
      <c r="C6" s="1"/>
    </row>
    <row r="7" spans="1:3" x14ac:dyDescent="0.25">
      <c r="A7" t="str">
        <f>[1]Poverty!A7</f>
        <v>Liberia</v>
      </c>
      <c r="B7" s="3">
        <v>101.27608639790439</v>
      </c>
      <c r="C7" s="1"/>
    </row>
    <row r="8" spans="1:3" x14ac:dyDescent="0.25">
      <c r="A8" t="str">
        <f>[1]Poverty!A8</f>
        <v>Niger</v>
      </c>
      <c r="B8" s="3">
        <v>41.649106214107015</v>
      </c>
      <c r="C8" s="1"/>
    </row>
    <row r="9" spans="1:3" x14ac:dyDescent="0.25">
      <c r="A9" t="str">
        <f>[1]Poverty!A9</f>
        <v>Madagascar</v>
      </c>
      <c r="B9" s="3">
        <v>64.033687296709843</v>
      </c>
      <c r="C9" s="1"/>
    </row>
    <row r="10" spans="1:3" x14ac:dyDescent="0.25">
      <c r="A10" t="str">
        <f>[1]Poverty!A10</f>
        <v>Guinea</v>
      </c>
      <c r="B10" s="3">
        <v>32.949028467000311</v>
      </c>
      <c r="C10" s="1"/>
    </row>
    <row r="11" spans="1:3" x14ac:dyDescent="0.25">
      <c r="A11" t="str">
        <f>[1]Poverty!A11</f>
        <v>Ethiopia</v>
      </c>
      <c r="B11" s="3">
        <v>23.471900724586561</v>
      </c>
      <c r="C11" s="1"/>
    </row>
    <row r="12" spans="1:3" x14ac:dyDescent="0.25">
      <c r="A12" t="str">
        <f>[1]Poverty!A12</f>
        <v>Eritrea</v>
      </c>
      <c r="B12" s="3">
        <v>48.908836465215117</v>
      </c>
      <c r="C12" s="1"/>
    </row>
    <row r="13" spans="1:3" x14ac:dyDescent="0.25">
      <c r="A13" t="str">
        <f>[1]Poverty!A13</f>
        <v>Gambia</v>
      </c>
      <c r="B13" s="3">
        <v>33.732166896628158</v>
      </c>
      <c r="C13" s="1"/>
    </row>
    <row r="14" spans="1:3" x14ac:dyDescent="0.25">
      <c r="A14" t="str">
        <f>[1]Poverty!A14</f>
        <v>Uganda</v>
      </c>
      <c r="B14" s="3">
        <v>37.975102948960654</v>
      </c>
      <c r="C14" s="1"/>
    </row>
    <row r="15" spans="1:3" x14ac:dyDescent="0.25">
      <c r="A15" t="str">
        <f>[1]Poverty!A15</f>
        <v>Guinea-Bissau</v>
      </c>
      <c r="B15" s="3">
        <v>56.334901699986524</v>
      </c>
      <c r="C15" s="1"/>
    </row>
    <row r="16" spans="1:3" x14ac:dyDescent="0.25">
      <c r="A16" t="str">
        <f>[1]Poverty!A16</f>
        <v>Togo</v>
      </c>
      <c r="B16" s="3">
        <v>72.684019070740874</v>
      </c>
      <c r="C16" s="1"/>
    </row>
    <row r="17" spans="1:4" x14ac:dyDescent="0.25">
      <c r="A17" t="str">
        <f>[1]Poverty!A17</f>
        <v>North Korea</v>
      </c>
      <c r="B17" s="3">
        <v>48.908836465215124</v>
      </c>
      <c r="C17" s="1"/>
    </row>
    <row r="18" spans="1:4" x14ac:dyDescent="0.25">
      <c r="A18" t="str">
        <f>[1]Poverty!A18</f>
        <v>Mozambique</v>
      </c>
      <c r="B18" s="3">
        <v>107.85942346858796</v>
      </c>
      <c r="C18" s="1"/>
    </row>
    <row r="19" spans="1:4" x14ac:dyDescent="0.25">
      <c r="A19" t="str">
        <f>[1]Poverty!A19</f>
        <v>Rwanda</v>
      </c>
      <c r="B19" s="3">
        <v>68.465222171388007</v>
      </c>
      <c r="C19" s="1"/>
    </row>
    <row r="20" spans="1:4" x14ac:dyDescent="0.25">
      <c r="A20" t="str">
        <f>[1]Poverty!A20</f>
        <v>Tanzania</v>
      </c>
      <c r="B20" s="3">
        <v>38.828768399277372</v>
      </c>
      <c r="C20" s="1"/>
    </row>
    <row r="21" spans="1:4" x14ac:dyDescent="0.25">
      <c r="A21" t="str">
        <f>[1]Poverty!A21</f>
        <v>Burkina Faso</v>
      </c>
      <c r="B21" s="3">
        <v>48.399924224154105</v>
      </c>
      <c r="C21" s="1"/>
      <c r="D21" s="4"/>
    </row>
    <row r="22" spans="1:4" x14ac:dyDescent="0.25">
      <c r="A22" t="str">
        <f>[1]Poverty!A22</f>
        <v>Mali</v>
      </c>
      <c r="B22" s="3">
        <v>50.179858302143238</v>
      </c>
      <c r="C22" s="1"/>
      <c r="D22" s="4"/>
    </row>
    <row r="23" spans="1:4" x14ac:dyDescent="0.25">
      <c r="A23" t="str">
        <f>[1]Poverty!A23</f>
        <v>Sierra Leone</v>
      </c>
      <c r="B23" s="3">
        <v>54.191026037138819</v>
      </c>
      <c r="C23" s="1"/>
    </row>
    <row r="24" spans="1:4" x14ac:dyDescent="0.25">
      <c r="A24" t="str">
        <f>[1]Poverty!A24</f>
        <v>Afghanistan</v>
      </c>
      <c r="B24" s="3">
        <v>46.953499317627411</v>
      </c>
      <c r="C24" s="1"/>
    </row>
    <row r="25" spans="1:4" x14ac:dyDescent="0.25">
      <c r="A25" t="str">
        <f>[1]Poverty!A25</f>
        <v>Nepal</v>
      </c>
      <c r="B25" s="3">
        <v>10.695642785043571</v>
      </c>
      <c r="C25" s="1"/>
    </row>
    <row r="26" spans="1:4" x14ac:dyDescent="0.25">
      <c r="A26" t="str">
        <f>[1]Poverty!A26</f>
        <v>Benin</v>
      </c>
      <c r="B26" s="3">
        <v>64.873227882203409</v>
      </c>
      <c r="C26" s="1"/>
    </row>
    <row r="27" spans="1:4" x14ac:dyDescent="0.25">
      <c r="A27" t="str">
        <f>[1]Poverty!A27</f>
        <v>Haiti</v>
      </c>
      <c r="B27" s="3">
        <v>88.487773053305602</v>
      </c>
      <c r="C27" s="1"/>
    </row>
    <row r="28" spans="1:4" x14ac:dyDescent="0.25">
      <c r="A28" t="str">
        <f>[1]Poverty!A28</f>
        <v>Zimbabwe</v>
      </c>
      <c r="B28" s="3">
        <v>45.656178314082133</v>
      </c>
      <c r="C28" s="1"/>
    </row>
    <row r="29" spans="1:4" x14ac:dyDescent="0.25">
      <c r="A29" t="str">
        <f>[1]Poverty!A29</f>
        <v>Bangladesh</v>
      </c>
      <c r="B29" s="3">
        <v>28.87935751096785</v>
      </c>
      <c r="C29" s="1"/>
    </row>
    <row r="30" spans="1:4" x14ac:dyDescent="0.25">
      <c r="A30" t="str">
        <f>[1]Poverty!A30</f>
        <v>Kenya</v>
      </c>
      <c r="B30" s="3">
        <v>47.859472696462518</v>
      </c>
      <c r="C30" s="1"/>
    </row>
    <row r="31" spans="1:4" x14ac:dyDescent="0.25">
      <c r="A31" t="str">
        <f>[1]Poverty!A31</f>
        <v>Cambodia</v>
      </c>
      <c r="B31" s="3">
        <v>3.5250993674899207</v>
      </c>
      <c r="C31" s="1"/>
    </row>
    <row r="32" spans="1:4" x14ac:dyDescent="0.25">
      <c r="A32" t="str">
        <f>[1]Poverty!A32</f>
        <v>Tajikistan</v>
      </c>
      <c r="B32" s="3">
        <v>2.3470611668471806</v>
      </c>
      <c r="C32" s="1"/>
    </row>
    <row r="33" spans="1:3" x14ac:dyDescent="0.25">
      <c r="A33" t="str">
        <f>[1]Poverty!A33</f>
        <v>Chad</v>
      </c>
      <c r="B33" s="3">
        <v>53.439505372188826</v>
      </c>
      <c r="C33" s="1"/>
    </row>
    <row r="34" spans="1:3" x14ac:dyDescent="0.25">
      <c r="A34" t="str">
        <f>[1]Poverty!A34</f>
        <v>Myanmar</v>
      </c>
      <c r="B34" s="3">
        <v>16.048211965148713</v>
      </c>
      <c r="C34" s="1"/>
    </row>
    <row r="35" spans="1:3" x14ac:dyDescent="0.25">
      <c r="A35" t="str">
        <f>[1]Poverty!A35</f>
        <v>Mauritania</v>
      </c>
      <c r="B35" s="3">
        <v>20.268899101944978</v>
      </c>
      <c r="C35" s="1"/>
    </row>
    <row r="36" spans="1:3" x14ac:dyDescent="0.25">
      <c r="A36" t="str">
        <f>[1]Poverty!A36</f>
        <v>Senegal</v>
      </c>
      <c r="B36" s="3">
        <v>41.613266655687426</v>
      </c>
      <c r="C36" s="1"/>
    </row>
    <row r="37" spans="1:3" x14ac:dyDescent="0.25">
      <c r="A37" t="str">
        <f>[1]Poverty!A37</f>
        <v>South Sudan</v>
      </c>
      <c r="B37" s="3">
        <v>63.591922963143993</v>
      </c>
      <c r="C37" s="1"/>
    </row>
    <row r="38" spans="1:3" x14ac:dyDescent="0.25">
      <c r="A38" t="str">
        <f>[1]Poverty!A38</f>
        <v>Sudan</v>
      </c>
      <c r="B38" s="3">
        <v>13.200787228540001</v>
      </c>
      <c r="C38" s="1"/>
    </row>
    <row r="39" spans="1:3" x14ac:dyDescent="0.25">
      <c r="A39" t="str">
        <f>[1]Poverty!A39</f>
        <v>Kyrgyz Republic</v>
      </c>
      <c r="B39" s="3">
        <v>2.2019710788514866</v>
      </c>
      <c r="C39" s="1"/>
    </row>
    <row r="40" spans="1:3" x14ac:dyDescent="0.25">
      <c r="A40" t="str">
        <f>[1]Poverty!A40</f>
        <v>Cameroon</v>
      </c>
      <c r="B40" s="3">
        <v>4.6410957109981608</v>
      </c>
      <c r="C40" s="1"/>
    </row>
    <row r="41" spans="1:3" x14ac:dyDescent="0.25">
      <c r="A41" t="str">
        <f>[1]Poverty!A41</f>
        <v>Yemen, Rep.</v>
      </c>
      <c r="B41" s="3">
        <v>3.7073539108395588</v>
      </c>
      <c r="C41" s="1"/>
    </row>
    <row r="42" spans="1:3" x14ac:dyDescent="0.25">
      <c r="A42" t="str">
        <f>[1]Poverty!A42</f>
        <v>Côte d'Ivoire</v>
      </c>
      <c r="B42" s="3">
        <v>45.154474110779624</v>
      </c>
      <c r="C42" s="1"/>
    </row>
    <row r="43" spans="1:3" x14ac:dyDescent="0.25">
      <c r="A43" t="str">
        <f>[1]Poverty!A43</f>
        <v>Pakistan</v>
      </c>
      <c r="B43" s="3">
        <v>3.5201657516318314</v>
      </c>
      <c r="C43" s="1"/>
    </row>
    <row r="44" spans="1:3" x14ac:dyDescent="0.25">
      <c r="A44" t="str">
        <f>[1]Poverty!A44</f>
        <v>Lao PDR</v>
      </c>
      <c r="B44" s="3">
        <v>12.64086798150883</v>
      </c>
      <c r="C44" s="1"/>
    </row>
    <row r="45" spans="1:3" x14ac:dyDescent="0.25">
      <c r="A45" t="str">
        <f>[1]Poverty!A45</f>
        <v>Zambia</v>
      </c>
      <c r="B45" s="3">
        <v>88.402867841557708</v>
      </c>
      <c r="C45" s="1"/>
    </row>
    <row r="46" spans="1:3" x14ac:dyDescent="0.25">
      <c r="A46" t="str">
        <f>[1]Poverty!A46</f>
        <v>Lesotho</v>
      </c>
      <c r="B46" s="3">
        <v>116.69253291157365</v>
      </c>
      <c r="C46" s="1"/>
    </row>
    <row r="47" spans="1:3" x14ac:dyDescent="0.25">
      <c r="A47" t="str">
        <f>[1]Poverty!A47</f>
        <v>India</v>
      </c>
      <c r="B47" s="3">
        <v>17.053009621502117</v>
      </c>
      <c r="C47" s="1"/>
    </row>
    <row r="48" spans="1:3" x14ac:dyDescent="0.25">
      <c r="A48" t="str">
        <f>[1]Poverty!A48</f>
        <v>Vietnam</v>
      </c>
      <c r="B48" s="3">
        <v>1.130109852280923</v>
      </c>
      <c r="C48" s="1"/>
    </row>
    <row r="49" spans="1:3" x14ac:dyDescent="0.25">
      <c r="A49" t="str">
        <f>[1]Poverty!A49</f>
        <v>Syria</v>
      </c>
      <c r="B49" s="3">
        <v>0.61263894954859333</v>
      </c>
      <c r="C49" s="1"/>
    </row>
    <row r="50" spans="1:3" x14ac:dyDescent="0.25">
      <c r="A50" t="str">
        <f>[1]Poverty!A50</f>
        <v>Ghana</v>
      </c>
      <c r="B50" s="3">
        <v>20.134827514011725</v>
      </c>
      <c r="C50" s="1"/>
    </row>
    <row r="51" spans="1:3" x14ac:dyDescent="0.25">
      <c r="A51" t="str">
        <f>[1]Poverty!A51</f>
        <v>Nicaragua</v>
      </c>
      <c r="B51" s="3">
        <v>9.2651625771966053</v>
      </c>
      <c r="C51" s="1"/>
    </row>
    <row r="52" spans="1:3" x14ac:dyDescent="0.25">
      <c r="A52" t="str">
        <f>[1]Poverty!A52</f>
        <v>Papua New Guinea</v>
      </c>
      <c r="B52" s="3">
        <v>56.807145641697289</v>
      </c>
      <c r="C52" s="1"/>
    </row>
    <row r="53" spans="1:3" x14ac:dyDescent="0.25">
      <c r="A53" t="str">
        <f>[1]Poverty!A53</f>
        <v>Honduras</v>
      </c>
      <c r="B53" s="3">
        <v>26.186240220451232</v>
      </c>
      <c r="C53" s="1"/>
    </row>
    <row r="54" spans="1:3" x14ac:dyDescent="0.25">
      <c r="A54" t="str">
        <f>[1]Poverty!A54</f>
        <v>Bolivia</v>
      </c>
      <c r="B54" s="3">
        <v>9.5859669758396606</v>
      </c>
      <c r="C54" s="1"/>
    </row>
    <row r="55" spans="1:3" x14ac:dyDescent="0.25">
      <c r="A55" t="str">
        <f>[1]Poverty!A55</f>
        <v>Congo, Rep.</v>
      </c>
      <c r="B55" s="3">
        <v>40.526921482037004</v>
      </c>
      <c r="C55" s="1"/>
    </row>
    <row r="56" spans="1:3" x14ac:dyDescent="0.25">
      <c r="A56" t="str">
        <f>[1]Poverty!A56</f>
        <v>Nigeria</v>
      </c>
      <c r="B56" s="3">
        <v>50.735285383184369</v>
      </c>
      <c r="C56" s="1"/>
    </row>
    <row r="57" spans="1:3" x14ac:dyDescent="0.25">
      <c r="A57" t="str">
        <f>[1]Poverty!A57</f>
        <v>Morocco</v>
      </c>
      <c r="B57" s="3">
        <v>2.0079228608153521</v>
      </c>
      <c r="C57" s="1"/>
    </row>
    <row r="58" spans="1:3" x14ac:dyDescent="0.25">
      <c r="A58" t="str">
        <f>[1]Poverty!A58</f>
        <v>Swaziland</v>
      </c>
      <c r="B58" s="3">
        <v>61.502438056862545</v>
      </c>
      <c r="C58" s="1"/>
    </row>
    <row r="59" spans="1:3" x14ac:dyDescent="0.25">
      <c r="A59" t="str">
        <f>[1]Poverty!A59</f>
        <v>Egypt</v>
      </c>
      <c r="B59" s="3">
        <v>0.56778840220376503</v>
      </c>
      <c r="C59" s="1"/>
    </row>
    <row r="60" spans="1:3" x14ac:dyDescent="0.25">
      <c r="A60" t="str">
        <f>[1]Poverty!A60</f>
        <v>Sri Lanka</v>
      </c>
      <c r="B60" s="3">
        <v>1.4148580984447749</v>
      </c>
      <c r="C60" s="1"/>
    </row>
    <row r="61" spans="1:3" x14ac:dyDescent="0.25">
      <c r="A61" t="str">
        <f>[1]Poverty!A61</f>
        <v>Philippines</v>
      </c>
      <c r="B61" s="3">
        <v>10.287069972995919</v>
      </c>
      <c r="C61" s="1"/>
    </row>
    <row r="62" spans="1:3" x14ac:dyDescent="0.25">
      <c r="A62" t="str">
        <f>[1]Poverty!A62</f>
        <v>Guatemala</v>
      </c>
      <c r="B62" s="3">
        <v>16.217713108014731</v>
      </c>
      <c r="C62" s="1"/>
    </row>
    <row r="63" spans="1:3" x14ac:dyDescent="0.25">
      <c r="A63" t="str">
        <f>[1]Poverty!A63</f>
        <v>Georgia</v>
      </c>
      <c r="B63" s="3">
        <v>14.419864534223851</v>
      </c>
      <c r="C63" s="1"/>
    </row>
    <row r="64" spans="1:3" x14ac:dyDescent="0.25">
      <c r="A64" t="str">
        <f>[1]Poverty!A64</f>
        <v>Indonesia</v>
      </c>
      <c r="B64" s="3">
        <v>6.608151368060847</v>
      </c>
      <c r="C64" s="1"/>
    </row>
    <row r="65" spans="1:3" x14ac:dyDescent="0.25">
      <c r="A65" t="str">
        <f>[1]Poverty!A65</f>
        <v>Timor-Leste</v>
      </c>
      <c r="B65" s="3">
        <v>31.333245052629717</v>
      </c>
      <c r="C65" s="1"/>
    </row>
    <row r="66" spans="1:3" x14ac:dyDescent="0.25">
      <c r="A66" t="str">
        <f>[1]Poverty!A66</f>
        <v>El Salvador</v>
      </c>
      <c r="B66" s="3">
        <v>2.3364616215126723</v>
      </c>
      <c r="C66" s="1"/>
    </row>
    <row r="67" spans="1:3" x14ac:dyDescent="0.25">
      <c r="A67" t="str">
        <f>[1]Poverty!A67</f>
        <v>Mongolia</v>
      </c>
      <c r="B67" s="3">
        <v>32.202772308420549</v>
      </c>
      <c r="C67" s="1"/>
    </row>
    <row r="68" spans="1:3" x14ac:dyDescent="0.25">
      <c r="A68" t="str">
        <f>[1]Poverty!A68</f>
        <v>Armenia</v>
      </c>
      <c r="B68" s="3">
        <v>0.9737965430700144</v>
      </c>
      <c r="C68" s="1"/>
    </row>
    <row r="69" spans="1:3" x14ac:dyDescent="0.25">
      <c r="A69" t="str">
        <f>[1]Poverty!A69</f>
        <v>Kosovo</v>
      </c>
      <c r="B69" s="3">
        <v>34.601694445035321</v>
      </c>
      <c r="C69" s="1"/>
    </row>
    <row r="70" spans="1:3" x14ac:dyDescent="0.25">
      <c r="A70" t="str">
        <f>[1]Poverty!A70</f>
        <v>Paraguay</v>
      </c>
      <c r="B70" s="3">
        <v>2.4202176431922671</v>
      </c>
      <c r="C70" s="1"/>
    </row>
    <row r="71" spans="1:3" x14ac:dyDescent="0.25">
      <c r="A71" t="str">
        <f>[1]Poverty!A71</f>
        <v>Tunisia</v>
      </c>
      <c r="B71" s="3">
        <v>1.5232264993914297</v>
      </c>
      <c r="C71" s="1"/>
    </row>
    <row r="72" spans="1:3" x14ac:dyDescent="0.25">
      <c r="A72" t="str">
        <f>[1]Poverty!A72</f>
        <v>Angola</v>
      </c>
      <c r="B72" s="3">
        <v>61.570802459107</v>
      </c>
      <c r="C72" s="1"/>
    </row>
    <row r="73" spans="1:3" x14ac:dyDescent="0.25">
      <c r="A73" t="str">
        <f>[1]Poverty!A73</f>
        <v>Algeria</v>
      </c>
      <c r="B73" s="3">
        <v>3.5029038905091587</v>
      </c>
      <c r="C73" s="1"/>
    </row>
    <row r="74" spans="1:3" x14ac:dyDescent="0.25">
      <c r="A74" t="str">
        <f>[1]Poverty!A74</f>
        <v>Ecuador</v>
      </c>
      <c r="B74" s="3">
        <v>6.641151583996546</v>
      </c>
      <c r="C74" s="1"/>
    </row>
    <row r="75" spans="1:3" x14ac:dyDescent="0.25">
      <c r="A75" t="str">
        <f>[1]Poverty!A75</f>
        <v>Dominican Republic</v>
      </c>
      <c r="B75" s="3">
        <v>2.3482666168744877</v>
      </c>
      <c r="C75" s="1"/>
    </row>
    <row r="76" spans="1:3" x14ac:dyDescent="0.25">
      <c r="A76" t="str">
        <f>[1]Poverty!A76</f>
        <v>Iran</v>
      </c>
      <c r="B76" s="3">
        <v>0.72234386402497397</v>
      </c>
      <c r="C76" s="1"/>
    </row>
    <row r="77" spans="1:3" x14ac:dyDescent="0.25">
      <c r="A77" t="str">
        <f>[1]Poverty!A77</f>
        <v>Namibia</v>
      </c>
      <c r="B77" s="3">
        <v>28.711709719628647</v>
      </c>
      <c r="C77" s="1"/>
    </row>
    <row r="78" spans="1:3" x14ac:dyDescent="0.25">
      <c r="A78" t="str">
        <f>[1]Poverty!A78</f>
        <v>Peru</v>
      </c>
      <c r="B78" s="3">
        <v>2.8844569602794263</v>
      </c>
      <c r="C78" s="1"/>
    </row>
    <row r="79" spans="1:3" x14ac:dyDescent="0.25">
      <c r="A79" t="str">
        <f>[1]Poverty!A79</f>
        <v>China</v>
      </c>
      <c r="B79" s="3">
        <v>6.4613848240675784</v>
      </c>
      <c r="C79" s="1"/>
    </row>
    <row r="80" spans="1:3" x14ac:dyDescent="0.25">
      <c r="A80" t="str">
        <f>[1]Poverty!A80</f>
        <v>Iraq</v>
      </c>
      <c r="B80" s="3">
        <v>1.1162801802184079</v>
      </c>
      <c r="C80" s="1"/>
    </row>
    <row r="81" spans="1:3" x14ac:dyDescent="0.25">
      <c r="A81" t="str">
        <f>[1]Poverty!A81</f>
        <v>Turkmenistan</v>
      </c>
      <c r="B81" s="3">
        <v>18.723148939850599</v>
      </c>
      <c r="C81" s="1"/>
    </row>
    <row r="82" spans="1:3" x14ac:dyDescent="0.25">
      <c r="A82" t="str">
        <f>[1]Poverty!A82</f>
        <v>South Africa</v>
      </c>
      <c r="B82" s="3">
        <v>5.9536900414185361</v>
      </c>
      <c r="C82" s="1"/>
    </row>
    <row r="83" spans="1:3" x14ac:dyDescent="0.25">
      <c r="A83" t="str">
        <f>[1]Poverty!A83</f>
        <v>Colombia</v>
      </c>
      <c r="B83" s="3">
        <v>8.715361271323566</v>
      </c>
      <c r="C83" s="1"/>
    </row>
    <row r="84" spans="1:3" x14ac:dyDescent="0.25">
      <c r="A84" t="str">
        <f>[1]Poverty!A84</f>
        <v>Botswana</v>
      </c>
      <c r="B84" s="3">
        <v>18.725506363710778</v>
      </c>
      <c r="C84" s="1"/>
    </row>
    <row r="85" spans="1:3" x14ac:dyDescent="0.25">
      <c r="A85" t="str">
        <f>[1]Poverty!A85</f>
        <v>Costa Rica</v>
      </c>
      <c r="B85" s="3">
        <v>2.5813506270997673</v>
      </c>
      <c r="C85" s="1"/>
    </row>
    <row r="86" spans="1:3" x14ac:dyDescent="0.25">
      <c r="A86" t="str">
        <f>[1]Poverty!A86</f>
        <v>Gabon</v>
      </c>
      <c r="B86" s="3">
        <v>3.4278860658564989</v>
      </c>
      <c r="C86" s="1"/>
    </row>
    <row r="87" spans="1:3" x14ac:dyDescent="0.25">
      <c r="A87" t="str">
        <f>[1]Poverty!A87</f>
        <v>Panama</v>
      </c>
      <c r="B87" s="3">
        <v>5.396485604341108</v>
      </c>
      <c r="C87" s="1"/>
    </row>
    <row r="88" spans="1:3" x14ac:dyDescent="0.25">
      <c r="A88" t="str">
        <f>[1]Poverty!A88</f>
        <v>Turkey</v>
      </c>
      <c r="B88" s="3">
        <v>2.7642135526830911</v>
      </c>
      <c r="C88" s="1"/>
    </row>
    <row r="89" spans="1:3" x14ac:dyDescent="0.25">
      <c r="A89" t="str">
        <f>[1]Poverty!A89</f>
        <v>Brazil</v>
      </c>
      <c r="B89" s="3">
        <v>3.9315922104355225</v>
      </c>
      <c r="C89" s="1"/>
    </row>
    <row r="90" spans="1:3" x14ac:dyDescent="0.25">
      <c r="A90" t="str">
        <f>[1]Poverty!A90</f>
        <v>Venezuela</v>
      </c>
      <c r="B90" s="3">
        <v>5.3202785660742933</v>
      </c>
      <c r="C90" s="1"/>
    </row>
    <row r="91" spans="1:3" x14ac:dyDescent="0.25">
      <c r="B91" s="1"/>
      <c r="C91" s="1"/>
    </row>
    <row r="92" spans="1:3" x14ac:dyDescent="0.25">
      <c r="B92" s="1"/>
      <c r="C92" s="1"/>
    </row>
    <row r="93" spans="1:3" x14ac:dyDescent="0.25">
      <c r="B93" s="1"/>
      <c r="C93" s="1"/>
    </row>
    <row r="94" spans="1:3" x14ac:dyDescent="0.25">
      <c r="B94" s="1"/>
      <c r="C94" s="1"/>
    </row>
    <row r="95" spans="1:3" x14ac:dyDescent="0.25">
      <c r="B95" s="1"/>
      <c r="C95" s="1"/>
    </row>
    <row r="96" spans="1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K69"/>
  <sheetViews>
    <sheetView workbookViewId="0">
      <selection activeCell="K2" sqref="K2"/>
    </sheetView>
  </sheetViews>
  <sheetFormatPr defaultRowHeight="15" x14ac:dyDescent="0.25"/>
  <sheetData>
    <row r="1" spans="10:11" x14ac:dyDescent="0.25">
      <c r="J1" t="s">
        <v>21</v>
      </c>
    </row>
    <row r="2" spans="10:11" x14ac:dyDescent="0.25">
      <c r="J2" t="s">
        <v>22</v>
      </c>
      <c r="K2" s="10">
        <v>23.390655457844073</v>
      </c>
    </row>
    <row r="3" spans="10:11" x14ac:dyDescent="0.25">
      <c r="J3" t="s">
        <v>23</v>
      </c>
      <c r="K3" s="10">
        <v>32.06384937759772</v>
      </c>
    </row>
    <row r="4" spans="10:11" x14ac:dyDescent="0.25">
      <c r="J4" t="s">
        <v>24</v>
      </c>
      <c r="K4" s="10">
        <v>35.475723314888832</v>
      </c>
    </row>
    <row r="5" spans="10:11" x14ac:dyDescent="0.25">
      <c r="J5" t="s">
        <v>25</v>
      </c>
      <c r="K5" s="10">
        <v>21.137168812881939</v>
      </c>
    </row>
    <row r="6" spans="10:11" x14ac:dyDescent="0.25">
      <c r="J6" t="s">
        <v>26</v>
      </c>
      <c r="K6" s="10">
        <v>24.31516471624705</v>
      </c>
    </row>
    <row r="7" spans="10:11" x14ac:dyDescent="0.25">
      <c r="J7" t="s">
        <v>27</v>
      </c>
      <c r="K7" s="10">
        <v>37.133078120844999</v>
      </c>
    </row>
    <row r="8" spans="10:11" x14ac:dyDescent="0.25">
      <c r="J8" t="s">
        <v>28</v>
      </c>
      <c r="K8" s="10">
        <v>48.319862659241856</v>
      </c>
    </row>
    <row r="9" spans="10:11" x14ac:dyDescent="0.25">
      <c r="J9" t="s">
        <v>29</v>
      </c>
      <c r="K9" s="10">
        <v>40.797477184525377</v>
      </c>
    </row>
    <row r="10" spans="10:11" x14ac:dyDescent="0.25">
      <c r="J10" t="s">
        <v>30</v>
      </c>
      <c r="K10" s="10">
        <v>26.285389931719973</v>
      </c>
    </row>
    <row r="11" spans="10:11" x14ac:dyDescent="0.25">
      <c r="J11" t="s">
        <v>31</v>
      </c>
      <c r="K11" s="10">
        <v>33.053436305385738</v>
      </c>
    </row>
    <row r="12" spans="10:11" x14ac:dyDescent="0.25">
      <c r="J12" t="s">
        <v>32</v>
      </c>
      <c r="K12" s="10">
        <v>26.112869663304203</v>
      </c>
    </row>
    <row r="13" spans="10:11" x14ac:dyDescent="0.25">
      <c r="J13" t="s">
        <v>33</v>
      </c>
      <c r="K13" s="10">
        <v>37.317868420976126</v>
      </c>
    </row>
    <row r="14" spans="10:11" x14ac:dyDescent="0.25">
      <c r="J14" t="s">
        <v>34</v>
      </c>
      <c r="K14" s="10">
        <v>47.362386717116237</v>
      </c>
    </row>
    <row r="15" spans="10:11" x14ac:dyDescent="0.25">
      <c r="J15" t="s">
        <v>35</v>
      </c>
      <c r="K15" s="10">
        <v>31.57101451407846</v>
      </c>
    </row>
    <row r="16" spans="10:11" x14ac:dyDescent="0.25">
      <c r="J16" t="s">
        <v>36</v>
      </c>
      <c r="K16" s="10">
        <v>46.625104930968099</v>
      </c>
    </row>
    <row r="17" spans="10:11" x14ac:dyDescent="0.25">
      <c r="J17" t="s">
        <v>37</v>
      </c>
      <c r="K17" s="10">
        <v>51.661129918081187</v>
      </c>
    </row>
    <row r="18" spans="10:11" x14ac:dyDescent="0.25">
      <c r="J18" t="s">
        <v>38</v>
      </c>
      <c r="K18" s="10">
        <v>58.075129504563691</v>
      </c>
    </row>
    <row r="19" spans="10:11" x14ac:dyDescent="0.25">
      <c r="J19" t="s">
        <v>39</v>
      </c>
      <c r="K19" s="10">
        <v>62.322239216558195</v>
      </c>
    </row>
    <row r="20" spans="10:11" x14ac:dyDescent="0.25">
      <c r="J20" t="s">
        <v>40</v>
      </c>
      <c r="K20" s="10">
        <v>56.743229309927408</v>
      </c>
    </row>
    <row r="21" spans="10:11" x14ac:dyDescent="0.25">
      <c r="J21" t="s">
        <v>41</v>
      </c>
      <c r="K21" s="10">
        <v>65.838331413875991</v>
      </c>
    </row>
    <row r="22" spans="10:11" x14ac:dyDescent="0.25">
      <c r="J22" t="s">
        <v>42</v>
      </c>
      <c r="K22" s="10">
        <v>30.795488883637869</v>
      </c>
    </row>
    <row r="23" spans="10:11" x14ac:dyDescent="0.25">
      <c r="J23" t="s">
        <v>43</v>
      </c>
      <c r="K23" s="10">
        <v>33.234767860177016</v>
      </c>
    </row>
    <row r="24" spans="10:11" x14ac:dyDescent="0.25">
      <c r="J24" t="s">
        <v>44</v>
      </c>
      <c r="K24" s="10">
        <v>56.731916083576905</v>
      </c>
    </row>
    <row r="25" spans="10:11" x14ac:dyDescent="0.25">
      <c r="J25" t="s">
        <v>45</v>
      </c>
      <c r="K25" s="10">
        <v>42.371472049059726</v>
      </c>
    </row>
    <row r="26" spans="10:11" x14ac:dyDescent="0.25">
      <c r="J26" t="s">
        <v>46</v>
      </c>
      <c r="K26" s="10">
        <v>39.703727664601324</v>
      </c>
    </row>
    <row r="27" spans="10:11" x14ac:dyDescent="0.25">
      <c r="J27" t="s">
        <v>47</v>
      </c>
      <c r="K27" s="10">
        <v>27.623586729067483</v>
      </c>
    </row>
    <row r="28" spans="10:11" x14ac:dyDescent="0.25">
      <c r="J28" t="s">
        <v>48</v>
      </c>
      <c r="K28" s="10">
        <v>68.585450923843666</v>
      </c>
    </row>
    <row r="29" spans="10:11" x14ac:dyDescent="0.25">
      <c r="J29" t="s">
        <v>49</v>
      </c>
      <c r="K29" s="10">
        <v>32.284458254159524</v>
      </c>
    </row>
    <row r="30" spans="10:11" x14ac:dyDescent="0.25">
      <c r="J30" t="s">
        <v>50</v>
      </c>
      <c r="K30" s="10">
        <v>88.277339549242242</v>
      </c>
    </row>
    <row r="31" spans="10:11" x14ac:dyDescent="0.25">
      <c r="J31" t="s">
        <v>51</v>
      </c>
      <c r="K31" s="10">
        <v>74.493468265748533</v>
      </c>
    </row>
    <row r="32" spans="10:11" x14ac:dyDescent="0.25">
      <c r="J32" t="s">
        <v>52</v>
      </c>
      <c r="K32" s="10">
        <v>16.949377437764145</v>
      </c>
    </row>
    <row r="33" spans="10:11" x14ac:dyDescent="0.25">
      <c r="J33" t="s">
        <v>53</v>
      </c>
      <c r="K33" s="10">
        <v>65.811453836248774</v>
      </c>
    </row>
    <row r="34" spans="10:11" x14ac:dyDescent="0.25">
      <c r="J34" t="s">
        <v>54</v>
      </c>
      <c r="K34" s="10">
        <v>80.365293852965678</v>
      </c>
    </row>
    <row r="35" spans="10:11" x14ac:dyDescent="0.25">
      <c r="J35" t="s">
        <v>55</v>
      </c>
      <c r="K35" s="10">
        <v>78.736246373153065</v>
      </c>
    </row>
    <row r="36" spans="10:11" x14ac:dyDescent="0.25">
      <c r="J36" t="s">
        <v>56</v>
      </c>
      <c r="K36" s="10">
        <v>73.074036266123485</v>
      </c>
    </row>
    <row r="37" spans="10:11" x14ac:dyDescent="0.25">
      <c r="J37" t="s">
        <v>57</v>
      </c>
      <c r="K37" s="10">
        <v>62.235095566418018</v>
      </c>
    </row>
    <row r="38" spans="10:11" x14ac:dyDescent="0.25">
      <c r="J38" t="s">
        <v>58</v>
      </c>
      <c r="K38" s="10">
        <v>73.371532298624246</v>
      </c>
    </row>
    <row r="39" spans="10:11" x14ac:dyDescent="0.25">
      <c r="J39" t="s">
        <v>59</v>
      </c>
      <c r="K39" s="10">
        <v>90.461349406341483</v>
      </c>
    </row>
    <row r="40" spans="10:11" x14ac:dyDescent="0.25">
      <c r="J40" t="s">
        <v>60</v>
      </c>
      <c r="K40" s="10">
        <v>99.969691759631715</v>
      </c>
    </row>
    <row r="41" spans="10:11" x14ac:dyDescent="0.25">
      <c r="J41" t="s">
        <v>61</v>
      </c>
      <c r="K41" s="10">
        <v>41.106355837216718</v>
      </c>
    </row>
    <row r="42" spans="10:11" x14ac:dyDescent="0.25">
      <c r="J42" t="s">
        <v>62</v>
      </c>
      <c r="K42" s="10">
        <v>65.412078320712411</v>
      </c>
    </row>
    <row r="43" spans="10:11" x14ac:dyDescent="0.25">
      <c r="J43" t="s">
        <v>63</v>
      </c>
      <c r="K43" s="10">
        <v>93.08803095841742</v>
      </c>
    </row>
    <row r="44" spans="10:11" x14ac:dyDescent="0.25">
      <c r="J44" t="s">
        <v>64</v>
      </c>
      <c r="K44" s="10">
        <v>104.9566368412799</v>
      </c>
    </row>
    <row r="45" spans="10:11" x14ac:dyDescent="0.25">
      <c r="J45" t="s">
        <v>65</v>
      </c>
      <c r="K45" s="10">
        <v>37.906816088959481</v>
      </c>
    </row>
    <row r="46" spans="10:11" x14ac:dyDescent="0.25">
      <c r="J46" t="s">
        <v>66</v>
      </c>
      <c r="K46" s="10">
        <v>106.51217947077831</v>
      </c>
    </row>
    <row r="47" spans="10:11" x14ac:dyDescent="0.25">
      <c r="J47" t="s">
        <v>67</v>
      </c>
      <c r="K47" s="10">
        <v>129.24046325718174</v>
      </c>
    </row>
    <row r="48" spans="10:11" x14ac:dyDescent="0.25">
      <c r="J48" t="s">
        <v>68</v>
      </c>
      <c r="K48" s="10">
        <v>118.24717593845816</v>
      </c>
    </row>
    <row r="49" spans="10:11" x14ac:dyDescent="0.25">
      <c r="J49" t="s">
        <v>69</v>
      </c>
      <c r="K49" s="10">
        <v>70.473067862828785</v>
      </c>
    </row>
    <row r="50" spans="10:11" x14ac:dyDescent="0.25">
      <c r="J50" t="s">
        <v>70</v>
      </c>
      <c r="K50" s="10">
        <v>148.63438837676807</v>
      </c>
    </row>
    <row r="51" spans="10:11" x14ac:dyDescent="0.25">
      <c r="J51" t="s">
        <v>71</v>
      </c>
      <c r="K51" s="10">
        <v>107.02110198655275</v>
      </c>
    </row>
    <row r="52" spans="10:11" x14ac:dyDescent="0.25">
      <c r="J52" t="s">
        <v>72</v>
      </c>
      <c r="K52" s="10">
        <v>144.43554873833236</v>
      </c>
    </row>
    <row r="53" spans="10:11" x14ac:dyDescent="0.25">
      <c r="J53" t="s">
        <v>73</v>
      </c>
      <c r="K53" s="10">
        <v>187.54646456401267</v>
      </c>
    </row>
    <row r="54" spans="10:11" x14ac:dyDescent="0.25">
      <c r="J54" t="s">
        <v>74</v>
      </c>
      <c r="K54" s="10">
        <v>123.36056466889367</v>
      </c>
    </row>
    <row r="55" spans="10:11" x14ac:dyDescent="0.25">
      <c r="J55" t="s">
        <v>75</v>
      </c>
      <c r="K55" s="10">
        <v>141.95971206223828</v>
      </c>
    </row>
    <row r="56" spans="10:11" x14ac:dyDescent="0.25">
      <c r="J56" t="s">
        <v>76</v>
      </c>
      <c r="K56" s="10">
        <v>242.39810633364621</v>
      </c>
    </row>
    <row r="57" spans="10:11" x14ac:dyDescent="0.25">
      <c r="J57" t="s">
        <v>77</v>
      </c>
      <c r="K57" s="10">
        <v>132.11119335966933</v>
      </c>
    </row>
    <row r="58" spans="10:11" x14ac:dyDescent="0.25">
      <c r="J58" t="s">
        <v>78</v>
      </c>
      <c r="K58" s="10">
        <v>78.94462052139319</v>
      </c>
    </row>
    <row r="59" spans="10:11" x14ac:dyDescent="0.25">
      <c r="J59" t="s">
        <v>79</v>
      </c>
      <c r="K59" s="10">
        <v>103.76434317710083</v>
      </c>
    </row>
    <row r="60" spans="10:11" x14ac:dyDescent="0.25">
      <c r="J60" t="s">
        <v>80</v>
      </c>
      <c r="K60" s="10">
        <v>166.88653833813615</v>
      </c>
    </row>
    <row r="61" spans="10:11" x14ac:dyDescent="0.25">
      <c r="J61" t="s">
        <v>81</v>
      </c>
      <c r="K61" s="10">
        <v>137.17326697190595</v>
      </c>
    </row>
    <row r="62" spans="10:11" x14ac:dyDescent="0.25">
      <c r="J62" t="s">
        <v>82</v>
      </c>
      <c r="K62" s="10">
        <v>99.554603837412785</v>
      </c>
    </row>
    <row r="63" spans="10:11" x14ac:dyDescent="0.25">
      <c r="J63" t="s">
        <v>83</v>
      </c>
      <c r="K63" s="10">
        <v>142.3720043705392</v>
      </c>
    </row>
    <row r="64" spans="10:11" x14ac:dyDescent="0.25">
      <c r="J64" t="s">
        <v>84</v>
      </c>
      <c r="K64" s="10">
        <v>132.26315675549876</v>
      </c>
    </row>
    <row r="65" spans="10:11" x14ac:dyDescent="0.25">
      <c r="J65" t="s">
        <v>85</v>
      </c>
      <c r="K65" s="10">
        <v>174.39709493342329</v>
      </c>
    </row>
    <row r="66" spans="10:11" x14ac:dyDescent="0.25">
      <c r="J66" t="s">
        <v>86</v>
      </c>
      <c r="K66" s="10">
        <v>93.526754209989349</v>
      </c>
    </row>
    <row r="67" spans="10:11" x14ac:dyDescent="0.25">
      <c r="J67" t="s">
        <v>87</v>
      </c>
      <c r="K67" s="10">
        <v>139.92601832614105</v>
      </c>
    </row>
    <row r="69" spans="10:11" x14ac:dyDescent="0.25">
      <c r="K69" s="1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C2" sqref="C2"/>
    </sheetView>
  </sheetViews>
  <sheetFormatPr defaultRowHeight="15" x14ac:dyDescent="0.25"/>
  <cols>
    <col min="1" max="1" width="11.42578125" customWidth="1"/>
  </cols>
  <sheetData>
    <row r="1" spans="1:3" ht="75" x14ac:dyDescent="0.25">
      <c r="A1" t="s">
        <v>0</v>
      </c>
      <c r="B1" s="5" t="s">
        <v>4</v>
      </c>
      <c r="C1" s="6" t="s">
        <v>5</v>
      </c>
    </row>
    <row r="2" spans="1:3" x14ac:dyDescent="0.25">
      <c r="A2" t="str">
        <f>[1]Education!A3</f>
        <v>Somalia</v>
      </c>
      <c r="B2" s="7">
        <v>23.390655457844073</v>
      </c>
      <c r="C2" s="7">
        <v>14.863395392137816</v>
      </c>
    </row>
    <row r="3" spans="1:3" x14ac:dyDescent="0.25">
      <c r="A3" t="str">
        <f>[1]Education!A4</f>
        <v>Malawi</v>
      </c>
      <c r="B3" s="7">
        <v>32.06384937759772</v>
      </c>
      <c r="C3" s="7">
        <v>16.2</v>
      </c>
    </row>
    <row r="4" spans="1:3" x14ac:dyDescent="0.25">
      <c r="A4" t="str">
        <f>[1]Education!A5</f>
        <v>Burundi</v>
      </c>
      <c r="B4" s="7">
        <v>35.475723314888832</v>
      </c>
      <c r="C4" s="7">
        <v>16.8</v>
      </c>
    </row>
    <row r="5" spans="1:3" x14ac:dyDescent="0.25">
      <c r="A5" t="str">
        <f>[1]Education!A6</f>
        <v>Central African Republic</v>
      </c>
      <c r="B5" s="7">
        <v>21.137168812881939</v>
      </c>
      <c r="C5" s="7">
        <v>19.2</v>
      </c>
    </row>
    <row r="6" spans="1:3" x14ac:dyDescent="0.25">
      <c r="A6" t="str">
        <f>[1]Education!A7</f>
        <v>Congo DRC</v>
      </c>
      <c r="B6" s="7">
        <v>24.31516471624705</v>
      </c>
      <c r="C6" s="7">
        <v>24</v>
      </c>
    </row>
    <row r="7" spans="1:3" x14ac:dyDescent="0.25">
      <c r="A7" t="str">
        <f>[1]Education!A8</f>
        <v>Liberia</v>
      </c>
      <c r="B7" s="7">
        <v>37.133078120844999</v>
      </c>
      <c r="C7" s="7">
        <v>24.599999999999998</v>
      </c>
    </row>
    <row r="8" spans="1:3" x14ac:dyDescent="0.25">
      <c r="A8" t="str">
        <f>[1]Education!A9</f>
        <v>Niger</v>
      </c>
      <c r="B8" s="7">
        <v>48.319862659241856</v>
      </c>
      <c r="C8" s="7">
        <v>24.599999999999998</v>
      </c>
    </row>
    <row r="9" spans="1:3" x14ac:dyDescent="0.25">
      <c r="A9" t="str">
        <f>[1]Education!A10</f>
        <v>Madagascar</v>
      </c>
      <c r="B9" s="7">
        <v>40.797477184525377</v>
      </c>
      <c r="C9" s="7">
        <v>26.4</v>
      </c>
    </row>
    <row r="10" spans="1:3" x14ac:dyDescent="0.25">
      <c r="A10" t="str">
        <f>[1]Education!A11</f>
        <v>Guinea</v>
      </c>
      <c r="B10" s="7">
        <v>26.285389931719973</v>
      </c>
      <c r="C10" s="7">
        <v>27.599999999999998</v>
      </c>
    </row>
    <row r="11" spans="1:3" x14ac:dyDescent="0.25">
      <c r="A11" t="str">
        <f>[1]Education!A12</f>
        <v>Ethiopia</v>
      </c>
      <c r="B11" s="7">
        <v>33.053436305385738</v>
      </c>
      <c r="C11" s="7">
        <v>28.2</v>
      </c>
    </row>
    <row r="12" spans="1:3" x14ac:dyDescent="0.25">
      <c r="A12" t="str">
        <f>[1]Education!A13</f>
        <v>Eritrea</v>
      </c>
      <c r="B12" s="7">
        <v>26.112869663304203</v>
      </c>
      <c r="C12" s="7">
        <v>29.4</v>
      </c>
    </row>
    <row r="13" spans="1:3" x14ac:dyDescent="0.25">
      <c r="A13" t="str">
        <f>[1]Education!A14</f>
        <v>Gambia</v>
      </c>
      <c r="B13" s="7">
        <v>37.317868420976126</v>
      </c>
      <c r="C13" s="7">
        <v>30.599999999999998</v>
      </c>
    </row>
    <row r="14" spans="1:3" x14ac:dyDescent="0.25">
      <c r="A14" t="str">
        <f>[1]Education!A15</f>
        <v>Uganda</v>
      </c>
      <c r="B14" s="7">
        <v>47.362386717116237</v>
      </c>
      <c r="C14" s="7">
        <v>30.599999999999998</v>
      </c>
    </row>
    <row r="15" spans="1:3" x14ac:dyDescent="0.25">
      <c r="A15" t="str">
        <f>[1]Education!A16</f>
        <v>Guinea-Bissau</v>
      </c>
      <c r="B15" s="7">
        <v>31.57101451407846</v>
      </c>
      <c r="C15" s="7">
        <v>31.2</v>
      </c>
    </row>
    <row r="16" spans="1:3" x14ac:dyDescent="0.25">
      <c r="A16" t="str">
        <f>[1]Education!A17</f>
        <v>Togo</v>
      </c>
      <c r="B16" s="7">
        <v>46.625104930968099</v>
      </c>
      <c r="C16" s="7">
        <v>31.799999999999997</v>
      </c>
    </row>
    <row r="17" spans="1:3" x14ac:dyDescent="0.25">
      <c r="A17" t="str">
        <f>[1]Education!A18</f>
        <v>North Korea</v>
      </c>
      <c r="B17" s="7">
        <v>34.731605897938095</v>
      </c>
      <c r="C17" s="7">
        <v>34.731605897938095</v>
      </c>
    </row>
    <row r="18" spans="1:3" x14ac:dyDescent="0.25">
      <c r="A18" t="str">
        <f>[1]Education!A19</f>
        <v>Mozambique</v>
      </c>
      <c r="B18" s="7">
        <v>51.661129918081187</v>
      </c>
      <c r="C18" s="7">
        <v>35.4</v>
      </c>
    </row>
    <row r="19" spans="1:3" x14ac:dyDescent="0.25">
      <c r="A19" t="str">
        <f>[1]Education!A20</f>
        <v>Rwanda</v>
      </c>
      <c r="B19" s="7">
        <v>58.075129504563691</v>
      </c>
      <c r="C19" s="7">
        <v>37.199999999999996</v>
      </c>
    </row>
    <row r="20" spans="1:3" x14ac:dyDescent="0.25">
      <c r="A20" t="str">
        <f>[1]Education!A21</f>
        <v>Tanzania</v>
      </c>
      <c r="B20" s="7">
        <v>54.984530321994178</v>
      </c>
      <c r="C20" s="7">
        <v>37.799999999999997</v>
      </c>
    </row>
    <row r="21" spans="1:3" x14ac:dyDescent="0.25">
      <c r="A21" t="str">
        <f>[1]Education!A22</f>
        <v>Burkina Faso</v>
      </c>
      <c r="B21" s="7">
        <v>62.322239216558195</v>
      </c>
      <c r="C21" s="7">
        <v>40.199999999999996</v>
      </c>
    </row>
    <row r="22" spans="1:3" x14ac:dyDescent="0.25">
      <c r="A22" t="str">
        <f>[1]Education!A23</f>
        <v>Mali</v>
      </c>
      <c r="B22" s="7">
        <v>56.743229309927408</v>
      </c>
      <c r="C22" s="7">
        <v>40.199999999999996</v>
      </c>
    </row>
    <row r="23" spans="1:3" x14ac:dyDescent="0.25">
      <c r="A23" t="str">
        <f>[1]Education!A24</f>
        <v>Sierra Leone</v>
      </c>
      <c r="B23" s="7">
        <v>65.838331413875991</v>
      </c>
      <c r="C23" s="7">
        <v>40.799999999999997</v>
      </c>
    </row>
    <row r="24" spans="1:3" x14ac:dyDescent="0.25">
      <c r="A24" t="str">
        <f>[1]Education!A25</f>
        <v>Afghanistan</v>
      </c>
      <c r="B24" s="7">
        <v>30.795488883637869</v>
      </c>
      <c r="C24" s="7">
        <v>42</v>
      </c>
    </row>
    <row r="25" spans="1:3" x14ac:dyDescent="0.25">
      <c r="A25" t="str">
        <f>[1]Education!A26</f>
        <v>Nepal</v>
      </c>
      <c r="B25" s="7">
        <v>33.234767860177016</v>
      </c>
      <c r="C25" s="7">
        <v>43.8</v>
      </c>
    </row>
    <row r="26" spans="1:3" x14ac:dyDescent="0.25">
      <c r="A26" t="str">
        <f>[1]Education!A27</f>
        <v>Benin</v>
      </c>
      <c r="B26" s="7">
        <v>56.731916083576905</v>
      </c>
      <c r="C26" s="7">
        <v>47.4</v>
      </c>
    </row>
    <row r="27" spans="1:3" x14ac:dyDescent="0.25">
      <c r="A27" t="str">
        <f>[1]Education!A28</f>
        <v>Haiti</v>
      </c>
      <c r="B27" s="7">
        <v>42.371472049059726</v>
      </c>
      <c r="C27" s="7">
        <v>48.6</v>
      </c>
    </row>
    <row r="28" spans="1:3" x14ac:dyDescent="0.25">
      <c r="A28" t="str">
        <f>[1]Education!A29</f>
        <v>Zimbabwe</v>
      </c>
      <c r="B28" s="7">
        <v>39.703727664601324</v>
      </c>
      <c r="C28" s="7">
        <v>49.199999999999996</v>
      </c>
    </row>
    <row r="29" spans="1:3" x14ac:dyDescent="0.25">
      <c r="A29" t="str">
        <f>[1]Education!A30</f>
        <v>Bangladesh</v>
      </c>
      <c r="B29" s="7">
        <v>27.623586729067483</v>
      </c>
      <c r="C29" s="7">
        <v>54</v>
      </c>
    </row>
    <row r="30" spans="1:3" x14ac:dyDescent="0.25">
      <c r="A30" t="str">
        <f>[1]Education!A31</f>
        <v>Kenya</v>
      </c>
      <c r="B30" s="7">
        <v>68.585450923843666</v>
      </c>
      <c r="C30" s="7">
        <v>55.8</v>
      </c>
    </row>
    <row r="31" spans="1:3" x14ac:dyDescent="0.25">
      <c r="A31" t="str">
        <f>[1]Education!A32</f>
        <v>Cambodia</v>
      </c>
      <c r="B31" s="7">
        <v>32.284458254159524</v>
      </c>
      <c r="C31" s="7">
        <v>57</v>
      </c>
    </row>
    <row r="32" spans="1:3" x14ac:dyDescent="0.25">
      <c r="A32" t="str">
        <f>[1]Education!A33</f>
        <v>Tajikistan</v>
      </c>
      <c r="B32" s="7">
        <v>88.277339549242242</v>
      </c>
      <c r="C32" s="7">
        <v>59.4</v>
      </c>
    </row>
    <row r="33" spans="1:3" x14ac:dyDescent="0.25">
      <c r="A33" t="str">
        <f>[1]Education!A34</f>
        <v>Chad</v>
      </c>
      <c r="B33" s="7">
        <v>74.493468265748533</v>
      </c>
      <c r="C33" s="7">
        <v>61.199999999999996</v>
      </c>
    </row>
    <row r="34" spans="1:3" x14ac:dyDescent="0.25">
      <c r="A34" t="str">
        <f>[1]Education!A35</f>
        <v>Myanmar</v>
      </c>
      <c r="B34" s="7">
        <v>16.949377437764145</v>
      </c>
      <c r="C34" s="7">
        <v>62.699999999999996</v>
      </c>
    </row>
    <row r="35" spans="1:3" x14ac:dyDescent="0.25">
      <c r="A35" t="str">
        <f>[1]Education!A36</f>
        <v>Mauritania</v>
      </c>
      <c r="B35" s="7">
        <v>65.811453836248774</v>
      </c>
      <c r="C35" s="7">
        <v>63.599999999999994</v>
      </c>
    </row>
    <row r="36" spans="1:3" x14ac:dyDescent="0.25">
      <c r="A36" t="str">
        <f>[1]Education!A37</f>
        <v>Senegal</v>
      </c>
      <c r="B36" s="7">
        <v>80.365293852965678</v>
      </c>
      <c r="C36" s="7">
        <v>64.2</v>
      </c>
    </row>
    <row r="37" spans="1:3" x14ac:dyDescent="0.25">
      <c r="A37" t="str">
        <f>[1]Education!A38</f>
        <v>South Sudan</v>
      </c>
      <c r="B37" s="7">
        <v>78.736246373153065</v>
      </c>
      <c r="C37" s="7">
        <v>67.2</v>
      </c>
    </row>
    <row r="38" spans="1:3" x14ac:dyDescent="0.25">
      <c r="A38" t="str">
        <f>[1]Education!A39</f>
        <v>Sudan</v>
      </c>
      <c r="B38" s="7">
        <v>73.074036266123485</v>
      </c>
      <c r="C38" s="7">
        <v>67.8</v>
      </c>
    </row>
    <row r="39" spans="1:3" x14ac:dyDescent="0.25">
      <c r="A39" t="str">
        <f>[1]Education!A40</f>
        <v>Kyrgyz Republic</v>
      </c>
      <c r="B39" s="7">
        <v>62.235095566418018</v>
      </c>
      <c r="C39" s="7">
        <v>72</v>
      </c>
    </row>
    <row r="40" spans="1:3" x14ac:dyDescent="0.25">
      <c r="A40" t="str">
        <f>[1]Education!A41</f>
        <v>Cameroon</v>
      </c>
      <c r="B40" s="7">
        <v>73.371532298624246</v>
      </c>
      <c r="C40" s="7">
        <v>76.2</v>
      </c>
    </row>
    <row r="41" spans="1:3" x14ac:dyDescent="0.25">
      <c r="A41" t="str">
        <f>[1]Education!A42</f>
        <v>Yemen, Rep.</v>
      </c>
      <c r="B41" s="7">
        <v>90.461349406341483</v>
      </c>
      <c r="C41" s="7">
        <v>79.8</v>
      </c>
    </row>
    <row r="42" spans="1:3" x14ac:dyDescent="0.25">
      <c r="A42" t="str">
        <f>[1]Education!A43</f>
        <v>Côte d'Ivoire</v>
      </c>
      <c r="B42" s="7">
        <v>99.969691759631715</v>
      </c>
      <c r="C42" s="7">
        <v>82.8</v>
      </c>
    </row>
    <row r="43" spans="1:3" x14ac:dyDescent="0.25">
      <c r="A43" t="str">
        <f>[1]Education!A44</f>
        <v>Pakistan</v>
      </c>
      <c r="B43" s="7">
        <v>41.106355837216718</v>
      </c>
      <c r="C43" s="7">
        <v>82.8</v>
      </c>
    </row>
    <row r="44" spans="1:3" x14ac:dyDescent="0.25">
      <c r="A44" t="str">
        <f>[1]Education!A45</f>
        <v>Lao PDR</v>
      </c>
      <c r="B44" s="7">
        <v>65.412078320712411</v>
      </c>
      <c r="C44" s="7">
        <v>87.6</v>
      </c>
    </row>
    <row r="45" spans="1:3" x14ac:dyDescent="0.25">
      <c r="A45" t="str">
        <f>[1]Education!A46</f>
        <v>Zambia</v>
      </c>
      <c r="B45" s="7">
        <v>93.08803095841742</v>
      </c>
      <c r="C45" s="7">
        <v>88.8</v>
      </c>
    </row>
    <row r="46" spans="1:3" x14ac:dyDescent="0.25">
      <c r="A46" t="str">
        <f>[1]Education!A47</f>
        <v>Lesotho</v>
      </c>
      <c r="B46" s="7">
        <v>104.9566368412799</v>
      </c>
      <c r="C46" s="7">
        <v>93</v>
      </c>
    </row>
    <row r="47" spans="1:3" x14ac:dyDescent="0.25">
      <c r="A47" t="str">
        <f>[1]Education!A48</f>
        <v>India</v>
      </c>
      <c r="B47" s="7">
        <v>37.906816088959481</v>
      </c>
      <c r="C47" s="7">
        <v>94.2</v>
      </c>
    </row>
    <row r="48" spans="1:3" x14ac:dyDescent="0.25">
      <c r="A48" t="str">
        <f>[1]Education!A49</f>
        <v>Vietnam</v>
      </c>
      <c r="B48" s="7">
        <v>106.51217947077831</v>
      </c>
      <c r="C48" s="7">
        <v>103.8</v>
      </c>
    </row>
    <row r="49" spans="1:3" x14ac:dyDescent="0.25">
      <c r="A49" t="str">
        <f>[1]Education!A50</f>
        <v>Syria</v>
      </c>
      <c r="B49" s="7">
        <v>129.24046325718174</v>
      </c>
      <c r="C49" s="7">
        <v>104.30687027681623</v>
      </c>
    </row>
    <row r="50" spans="1:3" x14ac:dyDescent="0.25">
      <c r="A50" t="str">
        <f>[1]Education!A51</f>
        <v>Ghana</v>
      </c>
      <c r="B50" s="7">
        <v>118.24717593845816</v>
      </c>
      <c r="C50" s="7">
        <v>105.6</v>
      </c>
    </row>
    <row r="51" spans="1:3" x14ac:dyDescent="0.25">
      <c r="A51" t="str">
        <f>[1]Education!A52</f>
        <v>Nicaragua</v>
      </c>
      <c r="B51" s="7">
        <v>70.473067862828785</v>
      </c>
      <c r="C51" s="7">
        <v>106.8</v>
      </c>
    </row>
    <row r="52" spans="1:3" x14ac:dyDescent="0.25">
      <c r="A52" t="str">
        <f>[1]Education!A53</f>
        <v>Papua New Guinea</v>
      </c>
      <c r="B52" s="7">
        <v>148.63438837676807</v>
      </c>
      <c r="C52" s="7">
        <v>120.6</v>
      </c>
    </row>
    <row r="53" spans="1:3" x14ac:dyDescent="0.25">
      <c r="A53" t="str">
        <f>[1]Education!A54</f>
        <v>Honduras</v>
      </c>
      <c r="B53" s="7">
        <v>107.02110198655275</v>
      </c>
      <c r="C53" s="7">
        <v>130.79999999999998</v>
      </c>
    </row>
    <row r="54" spans="1:3" x14ac:dyDescent="0.25">
      <c r="A54" t="str">
        <f>[1]Education!A55</f>
        <v>Bolivia</v>
      </c>
      <c r="B54" s="7">
        <v>144.43554873833236</v>
      </c>
      <c r="C54" s="7">
        <v>153</v>
      </c>
    </row>
    <row r="55" spans="1:3" x14ac:dyDescent="0.25">
      <c r="A55" t="str">
        <f>[1]Education!A56</f>
        <v>Congo, Rep.</v>
      </c>
      <c r="B55" s="7">
        <v>187.54646456401267</v>
      </c>
      <c r="C55" s="7">
        <v>159.6</v>
      </c>
    </row>
    <row r="56" spans="1:3" x14ac:dyDescent="0.25">
      <c r="A56" t="str">
        <f>[1]Education!A57</f>
        <v>Nigeria</v>
      </c>
      <c r="B56" s="7">
        <v>123.36056466889367</v>
      </c>
      <c r="C56" s="7">
        <v>162.6</v>
      </c>
    </row>
    <row r="57" spans="1:3" x14ac:dyDescent="0.25">
      <c r="A57" t="str">
        <f>[1]Education!A58</f>
        <v>Morocco</v>
      </c>
      <c r="B57" s="7">
        <v>141.95971206223828</v>
      </c>
      <c r="C57" s="7">
        <v>181.79999999999998</v>
      </c>
    </row>
    <row r="58" spans="1:3" x14ac:dyDescent="0.25">
      <c r="A58" t="str">
        <f>[1]Education!A59</f>
        <v>Swaziland</v>
      </c>
      <c r="B58" s="7">
        <v>242.39810633364621</v>
      </c>
      <c r="C58" s="7">
        <v>184.79999999999998</v>
      </c>
    </row>
    <row r="59" spans="1:3" x14ac:dyDescent="0.25">
      <c r="A59" t="str">
        <f>[1]Education!A60</f>
        <v>Egypt</v>
      </c>
      <c r="B59" s="7">
        <v>132.11119335966933</v>
      </c>
      <c r="C59" s="7">
        <v>189.6</v>
      </c>
    </row>
    <row r="60" spans="1:3" x14ac:dyDescent="0.25">
      <c r="A60" t="str">
        <f>[1]Education!A61</f>
        <v>Sri Lanka</v>
      </c>
      <c r="B60" s="7">
        <v>78.94462052139319</v>
      </c>
      <c r="C60" s="7">
        <v>190.2</v>
      </c>
    </row>
    <row r="61" spans="1:3" x14ac:dyDescent="0.25">
      <c r="A61" t="str">
        <f>[1]Education!A62</f>
        <v>Philippines</v>
      </c>
      <c r="B61" s="7">
        <v>103.76434317710083</v>
      </c>
      <c r="C61" s="7">
        <v>196.2</v>
      </c>
    </row>
    <row r="62" spans="1:3" x14ac:dyDescent="0.25">
      <c r="A62" t="str">
        <f>[1]Education!A63</f>
        <v>Guatemala</v>
      </c>
      <c r="B62" s="7">
        <v>166.88653833813615</v>
      </c>
      <c r="C62" s="7">
        <v>200.4</v>
      </c>
    </row>
    <row r="63" spans="1:3" x14ac:dyDescent="0.25">
      <c r="A63" t="str">
        <f>[1]Education!A64</f>
        <v>Georgia</v>
      </c>
      <c r="B63" s="7">
        <v>137.17326697190595</v>
      </c>
      <c r="C63" s="7">
        <v>214.2</v>
      </c>
    </row>
    <row r="64" spans="1:3" x14ac:dyDescent="0.25">
      <c r="A64" t="str">
        <f>[1]Education!A65</f>
        <v>Indonesia</v>
      </c>
      <c r="B64" s="7">
        <v>99.554603837412785</v>
      </c>
      <c r="C64" s="7">
        <v>214.79999999999998</v>
      </c>
    </row>
    <row r="65" spans="1:3" x14ac:dyDescent="0.25">
      <c r="A65" t="str">
        <f>[1]Education!A66</f>
        <v>Timor-Leste</v>
      </c>
      <c r="B65" s="7">
        <v>142.3720043705392</v>
      </c>
      <c r="C65" s="7">
        <v>214.79999999999998</v>
      </c>
    </row>
    <row r="66" spans="1:3" x14ac:dyDescent="0.25">
      <c r="A66" t="str">
        <f>[1]Education!A67</f>
        <v>El Salvador</v>
      </c>
      <c r="B66" s="7">
        <v>132.26315675549876</v>
      </c>
      <c r="C66" s="7">
        <v>223.2</v>
      </c>
    </row>
    <row r="67" spans="1:3" x14ac:dyDescent="0.25">
      <c r="A67" t="str">
        <f>[1]Education!A68</f>
        <v>Mongolia</v>
      </c>
      <c r="B67" s="7">
        <v>174.39709493342329</v>
      </c>
      <c r="C67" s="7">
        <v>226.2</v>
      </c>
    </row>
    <row r="68" spans="1:3" x14ac:dyDescent="0.25">
      <c r="A68" t="str">
        <f>[1]Education!A69</f>
        <v>Armenia</v>
      </c>
      <c r="B68" s="7">
        <v>93.526754209989349</v>
      </c>
      <c r="C68" s="7">
        <v>227.4</v>
      </c>
    </row>
    <row r="69" spans="1:3" x14ac:dyDescent="0.25">
      <c r="A69" t="str">
        <f>[1]Education!A70</f>
        <v>Kosovo</v>
      </c>
      <c r="B69" s="7">
        <v>0</v>
      </c>
      <c r="C69" s="7">
        <v>233.39999999999998</v>
      </c>
    </row>
    <row r="70" spans="1:3" x14ac:dyDescent="0.25">
      <c r="A70" t="str">
        <f>[1]Education!A71</f>
        <v>Paraguay</v>
      </c>
      <c r="B70" s="7">
        <v>139.92601832614105</v>
      </c>
      <c r="C70" s="7">
        <v>242.39999999999998</v>
      </c>
    </row>
    <row r="71" spans="1:3" x14ac:dyDescent="0.25">
      <c r="A71" t="str">
        <f>[1]Education!A72</f>
        <v>Tunisia</v>
      </c>
      <c r="B71" s="7">
        <v>0</v>
      </c>
      <c r="C71" s="7">
        <v>261.59999999999997</v>
      </c>
    </row>
    <row r="72" spans="1:3" x14ac:dyDescent="0.25">
      <c r="A72" t="str">
        <f>[1]Education!A73</f>
        <v>Angola</v>
      </c>
      <c r="B72" s="7">
        <v>0</v>
      </c>
      <c r="C72" s="7">
        <v>300.59999999999997</v>
      </c>
    </row>
    <row r="73" spans="1:3" x14ac:dyDescent="0.25">
      <c r="A73" t="str">
        <f>[1]Education!A74</f>
        <v>Algeria</v>
      </c>
      <c r="B73" s="7">
        <v>0</v>
      </c>
      <c r="C73" s="7">
        <v>317.39999999999998</v>
      </c>
    </row>
    <row r="74" spans="1:3" x14ac:dyDescent="0.25">
      <c r="A74" t="str">
        <f>[1]Education!A75</f>
        <v>Ecuador</v>
      </c>
      <c r="B74" s="7">
        <v>0</v>
      </c>
      <c r="C74" s="7">
        <v>330.59999999999997</v>
      </c>
    </row>
    <row r="75" spans="1:3" x14ac:dyDescent="0.25">
      <c r="A75" t="str">
        <f>[1]Education!A76</f>
        <v>Dominican Republic</v>
      </c>
      <c r="B75" s="7">
        <v>0</v>
      </c>
      <c r="C75" s="7">
        <v>337.2</v>
      </c>
    </row>
    <row r="76" spans="1:3" x14ac:dyDescent="0.25">
      <c r="A76" t="str">
        <f>[1]Education!A77</f>
        <v>Iran</v>
      </c>
      <c r="B76" s="7">
        <v>0</v>
      </c>
      <c r="C76" s="7">
        <v>346.8</v>
      </c>
    </row>
    <row r="77" spans="1:3" x14ac:dyDescent="0.25">
      <c r="A77" t="str">
        <f>[1]Education!A78</f>
        <v>Namibia</v>
      </c>
      <c r="B77" s="7">
        <v>0</v>
      </c>
      <c r="C77" s="7">
        <v>350.4</v>
      </c>
    </row>
    <row r="78" spans="1:3" x14ac:dyDescent="0.25">
      <c r="A78" t="str">
        <f>[1]Education!A79</f>
        <v>Peru</v>
      </c>
      <c r="B78" s="7">
        <v>0</v>
      </c>
      <c r="C78" s="7">
        <v>383.4</v>
      </c>
    </row>
    <row r="79" spans="1:3" x14ac:dyDescent="0.25">
      <c r="A79" t="str">
        <f>[1]Education!A80</f>
        <v>China</v>
      </c>
      <c r="B79" s="7">
        <v>0</v>
      </c>
      <c r="C79" s="7">
        <v>393.59999999999997</v>
      </c>
    </row>
    <row r="80" spans="1:3" x14ac:dyDescent="0.25">
      <c r="A80" t="str">
        <f>[1]Education!A81</f>
        <v>Iraq</v>
      </c>
      <c r="B80" s="7">
        <v>0</v>
      </c>
      <c r="C80" s="7">
        <v>402.59999999999997</v>
      </c>
    </row>
    <row r="81" spans="1:3" x14ac:dyDescent="0.25">
      <c r="A81" t="str">
        <f>[1]Education!A82</f>
        <v>Turkmenistan</v>
      </c>
      <c r="B81" s="7">
        <v>0</v>
      </c>
      <c r="C81" s="7">
        <v>412.8</v>
      </c>
    </row>
    <row r="82" spans="1:3" x14ac:dyDescent="0.25">
      <c r="A82" t="str">
        <f>[1]Education!A83</f>
        <v>South Africa</v>
      </c>
      <c r="B82" s="7">
        <v>0</v>
      </c>
      <c r="C82" s="7">
        <v>431.4</v>
      </c>
    </row>
    <row r="83" spans="1:3" x14ac:dyDescent="0.25">
      <c r="A83" t="str">
        <f>[1]Education!A84</f>
        <v>Colombia</v>
      </c>
      <c r="B83" s="7">
        <v>0</v>
      </c>
      <c r="C83" s="7">
        <v>453.59999999999997</v>
      </c>
    </row>
    <row r="84" spans="1:3" x14ac:dyDescent="0.25">
      <c r="A84" t="str">
        <f>[1]Education!A85</f>
        <v>Botswana</v>
      </c>
      <c r="B84" s="7">
        <v>0</v>
      </c>
      <c r="C84" s="7">
        <v>463.79999999999995</v>
      </c>
    </row>
    <row r="85" spans="1:3" x14ac:dyDescent="0.25">
      <c r="A85" t="str">
        <f>[1]Education!A86</f>
        <v>Costa Rica</v>
      </c>
      <c r="B85" s="7">
        <v>0</v>
      </c>
      <c r="C85" s="7">
        <v>573</v>
      </c>
    </row>
    <row r="86" spans="1:3" x14ac:dyDescent="0.25">
      <c r="A86" t="str">
        <f>[1]Education!A87</f>
        <v>Gabon</v>
      </c>
      <c r="B86" s="7">
        <v>0</v>
      </c>
      <c r="C86" s="7">
        <v>639</v>
      </c>
    </row>
    <row r="87" spans="1:3" x14ac:dyDescent="0.25">
      <c r="A87" t="str">
        <f>[1]Education!A88</f>
        <v>Panama</v>
      </c>
      <c r="B87" s="7">
        <v>0</v>
      </c>
      <c r="C87" s="7">
        <v>642</v>
      </c>
    </row>
    <row r="88" spans="1:3" x14ac:dyDescent="0.25">
      <c r="A88" t="str">
        <f>[1]Education!A89</f>
        <v>Turkey</v>
      </c>
      <c r="B88" s="7">
        <v>0</v>
      </c>
      <c r="C88" s="7">
        <v>657</v>
      </c>
    </row>
    <row r="89" spans="1:3" x14ac:dyDescent="0.25">
      <c r="A89" t="str">
        <f>[1]Education!A90</f>
        <v>Brazil</v>
      </c>
      <c r="B89" s="7">
        <v>0</v>
      </c>
      <c r="C89" s="7">
        <v>701.4</v>
      </c>
    </row>
    <row r="90" spans="1:3" x14ac:dyDescent="0.25">
      <c r="A90" t="str">
        <f>[1]Education!A91</f>
        <v>Venezuela</v>
      </c>
      <c r="B90" s="7">
        <v>0</v>
      </c>
      <c r="C90" s="7">
        <v>753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C9" sqref="C9"/>
    </sheetView>
  </sheetViews>
  <sheetFormatPr defaultRowHeight="15" x14ac:dyDescent="0.25"/>
  <cols>
    <col min="1" max="1" width="11.42578125" customWidth="1"/>
  </cols>
  <sheetData>
    <row r="1" spans="1:3" ht="45" x14ac:dyDescent="0.25">
      <c r="A1" t="s">
        <v>0</v>
      </c>
      <c r="B1" s="5" t="s">
        <v>6</v>
      </c>
      <c r="C1" s="6" t="s">
        <v>7</v>
      </c>
    </row>
    <row r="2" spans="1:3" x14ac:dyDescent="0.25">
      <c r="A2" t="str">
        <f>[1]Health!A2</f>
        <v>Somalia</v>
      </c>
      <c r="B2" s="7">
        <v>87.289999999999992</v>
      </c>
      <c r="C2" s="7">
        <v>12.386162826781515</v>
      </c>
    </row>
    <row r="3" spans="1:3" x14ac:dyDescent="0.25">
      <c r="A3" t="str">
        <f>[1]Health!A3</f>
        <v>Malawi</v>
      </c>
      <c r="B3" s="7">
        <v>87.289999999999992</v>
      </c>
      <c r="C3" s="7">
        <v>13.5</v>
      </c>
    </row>
    <row r="4" spans="1:3" x14ac:dyDescent="0.25">
      <c r="A4" t="str">
        <f>[1]Health!A4</f>
        <v>Burundi</v>
      </c>
      <c r="B4" s="7">
        <v>87.289999999999992</v>
      </c>
      <c r="C4" s="7">
        <v>14</v>
      </c>
    </row>
    <row r="5" spans="1:3" x14ac:dyDescent="0.25">
      <c r="A5" t="str">
        <f>[1]Health!A5</f>
        <v>Central African Republic</v>
      </c>
      <c r="B5" s="7">
        <v>87.289999999999992</v>
      </c>
      <c r="C5" s="7">
        <v>16</v>
      </c>
    </row>
    <row r="6" spans="1:3" x14ac:dyDescent="0.25">
      <c r="A6" t="str">
        <f>[1]Health!A6</f>
        <v>Congo DRC</v>
      </c>
      <c r="B6" s="7">
        <v>87.289999999999992</v>
      </c>
      <c r="C6" s="7">
        <v>20</v>
      </c>
    </row>
    <row r="7" spans="1:3" x14ac:dyDescent="0.25">
      <c r="A7" t="str">
        <f>[1]Health!A7</f>
        <v>Liberia</v>
      </c>
      <c r="B7" s="7">
        <v>87.289999999999992</v>
      </c>
      <c r="C7" s="7">
        <v>20.5</v>
      </c>
    </row>
    <row r="8" spans="1:3" x14ac:dyDescent="0.25">
      <c r="A8" t="str">
        <f>[1]Health!A8</f>
        <v>Niger</v>
      </c>
      <c r="B8" s="7">
        <v>87.289999999999992</v>
      </c>
      <c r="C8" s="7">
        <v>20.5</v>
      </c>
    </row>
    <row r="9" spans="1:3" x14ac:dyDescent="0.25">
      <c r="A9" t="str">
        <f>[1]Health!A9</f>
        <v>Madagascar</v>
      </c>
      <c r="B9" s="7">
        <v>87.289999999999992</v>
      </c>
      <c r="C9" s="7">
        <v>22</v>
      </c>
    </row>
    <row r="10" spans="1:3" x14ac:dyDescent="0.25">
      <c r="A10" t="str">
        <f>[1]Health!A10</f>
        <v>Guinea</v>
      </c>
      <c r="B10" s="7">
        <v>87.289999999999992</v>
      </c>
      <c r="C10" s="7">
        <v>23</v>
      </c>
    </row>
    <row r="11" spans="1:3" x14ac:dyDescent="0.25">
      <c r="A11" t="str">
        <f>[1]Health!A11</f>
        <v>Ethiopia</v>
      </c>
      <c r="B11" s="7">
        <v>87.289999999999992</v>
      </c>
      <c r="C11" s="7">
        <v>23.5</v>
      </c>
    </row>
    <row r="12" spans="1:3" x14ac:dyDescent="0.25">
      <c r="A12" t="str">
        <f>[1]Health!A12</f>
        <v>Eritrea</v>
      </c>
      <c r="B12" s="7">
        <v>87.289999999999992</v>
      </c>
      <c r="C12" s="7">
        <v>24.5</v>
      </c>
    </row>
    <row r="13" spans="1:3" x14ac:dyDescent="0.25">
      <c r="A13" t="str">
        <f>[1]Health!A13</f>
        <v>Gambia</v>
      </c>
      <c r="B13" s="7">
        <v>87.289999999999992</v>
      </c>
      <c r="C13" s="7">
        <v>25.5</v>
      </c>
    </row>
    <row r="14" spans="1:3" x14ac:dyDescent="0.25">
      <c r="A14" t="str">
        <f>[1]Health!A14</f>
        <v>Uganda</v>
      </c>
      <c r="B14" s="7">
        <v>87.289999999999992</v>
      </c>
      <c r="C14" s="7">
        <v>25.5</v>
      </c>
    </row>
    <row r="15" spans="1:3" x14ac:dyDescent="0.25">
      <c r="A15" t="str">
        <f>[1]Health!A15</f>
        <v>Guinea-Bissau</v>
      </c>
      <c r="B15" s="7">
        <v>87.289999999999992</v>
      </c>
      <c r="C15" s="7">
        <v>26</v>
      </c>
    </row>
    <row r="16" spans="1:3" x14ac:dyDescent="0.25">
      <c r="A16" t="str">
        <f>[1]Health!A16</f>
        <v>Togo</v>
      </c>
      <c r="B16" s="7">
        <v>87.289999999999992</v>
      </c>
      <c r="C16" s="7">
        <v>26.5</v>
      </c>
    </row>
    <row r="17" spans="1:3" x14ac:dyDescent="0.25">
      <c r="A17" t="str">
        <f>[1]Health!A17</f>
        <v>North Korea</v>
      </c>
      <c r="B17" s="7">
        <v>87.289999999999992</v>
      </c>
      <c r="C17" s="7">
        <v>28.943004914948418</v>
      </c>
    </row>
    <row r="18" spans="1:3" x14ac:dyDescent="0.25">
      <c r="A18" t="str">
        <f>[1]Health!A18</f>
        <v>Mozambique</v>
      </c>
      <c r="B18" s="7">
        <v>87.289999999999992</v>
      </c>
      <c r="C18" s="7">
        <v>29.5</v>
      </c>
    </row>
    <row r="19" spans="1:3" x14ac:dyDescent="0.25">
      <c r="A19" t="str">
        <f>[1]Health!A19</f>
        <v>Rwanda</v>
      </c>
      <c r="B19" s="7">
        <v>87.289999999999992</v>
      </c>
      <c r="C19" s="7">
        <v>31</v>
      </c>
    </row>
    <row r="20" spans="1:3" x14ac:dyDescent="0.25">
      <c r="A20" t="str">
        <f>[1]Health!A20</f>
        <v>Tanzania</v>
      </c>
      <c r="B20" s="7">
        <v>87.289999999999992</v>
      </c>
      <c r="C20" s="7">
        <v>31.5</v>
      </c>
    </row>
    <row r="21" spans="1:3" x14ac:dyDescent="0.25">
      <c r="A21" t="str">
        <f>[1]Health!A21</f>
        <v>Burkina Faso</v>
      </c>
      <c r="B21" s="7">
        <v>87.289999999999992</v>
      </c>
      <c r="C21" s="7">
        <v>33.5</v>
      </c>
    </row>
    <row r="22" spans="1:3" x14ac:dyDescent="0.25">
      <c r="A22" t="str">
        <f>[1]Health!A22</f>
        <v>Mali</v>
      </c>
      <c r="B22" s="7">
        <v>87.289999999999992</v>
      </c>
      <c r="C22" s="7">
        <v>33.5</v>
      </c>
    </row>
    <row r="23" spans="1:3" x14ac:dyDescent="0.25">
      <c r="A23" t="str">
        <f>[1]Health!A23</f>
        <v>Sierra Leone</v>
      </c>
      <c r="B23" s="7">
        <v>87.289999999999992</v>
      </c>
      <c r="C23" s="7">
        <v>34</v>
      </c>
    </row>
    <row r="24" spans="1:3" x14ac:dyDescent="0.25">
      <c r="A24" t="str">
        <f>[1]Health!A24</f>
        <v>Afghanistan</v>
      </c>
      <c r="B24" s="7">
        <v>87.289999999999992</v>
      </c>
      <c r="C24" s="7">
        <v>35</v>
      </c>
    </row>
    <row r="25" spans="1:3" x14ac:dyDescent="0.25">
      <c r="A25" t="str">
        <f>[1]Health!A25</f>
        <v>Nepal</v>
      </c>
      <c r="B25" s="7">
        <v>87.289999999999992</v>
      </c>
      <c r="C25" s="7">
        <v>36.5</v>
      </c>
    </row>
    <row r="26" spans="1:3" x14ac:dyDescent="0.25">
      <c r="A26" t="str">
        <f>[1]Health!A26</f>
        <v>Benin</v>
      </c>
      <c r="B26" s="7">
        <v>87.289999999999992</v>
      </c>
      <c r="C26" s="7">
        <v>39.5</v>
      </c>
    </row>
    <row r="27" spans="1:3" x14ac:dyDescent="0.25">
      <c r="A27" t="str">
        <f>[1]Health!A27</f>
        <v>Haiti</v>
      </c>
      <c r="B27" s="7">
        <v>87.289999999999992</v>
      </c>
      <c r="C27" s="7">
        <v>40.5</v>
      </c>
    </row>
    <row r="28" spans="1:3" x14ac:dyDescent="0.25">
      <c r="A28" t="str">
        <f>[1]Health!A28</f>
        <v>Zimbabwe</v>
      </c>
      <c r="B28" s="7">
        <v>87.289999999999992</v>
      </c>
      <c r="C28" s="7">
        <v>41</v>
      </c>
    </row>
    <row r="29" spans="1:3" x14ac:dyDescent="0.25">
      <c r="A29" t="str">
        <f>[1]Health!A29</f>
        <v>Bangladesh</v>
      </c>
      <c r="B29" s="7">
        <v>87.289999999999992</v>
      </c>
      <c r="C29" s="7">
        <v>45</v>
      </c>
    </row>
    <row r="30" spans="1:3" x14ac:dyDescent="0.25">
      <c r="A30" t="str">
        <f>[1]Health!A30</f>
        <v>Kenya</v>
      </c>
      <c r="B30" s="7">
        <v>87.289999999999992</v>
      </c>
      <c r="C30" s="7">
        <v>46.5</v>
      </c>
    </row>
    <row r="31" spans="1:3" x14ac:dyDescent="0.25">
      <c r="A31" t="str">
        <f>[1]Health!A31</f>
        <v>Cambodia</v>
      </c>
      <c r="B31" s="7">
        <v>87.289999999999992</v>
      </c>
      <c r="C31" s="7">
        <v>47.5</v>
      </c>
    </row>
    <row r="32" spans="1:3" x14ac:dyDescent="0.25">
      <c r="A32" t="str">
        <f>[1]Health!A32</f>
        <v>Tajikistan</v>
      </c>
      <c r="B32" s="7">
        <v>87.289999999999992</v>
      </c>
      <c r="C32" s="7">
        <v>49.5</v>
      </c>
    </row>
    <row r="33" spans="1:3" x14ac:dyDescent="0.25">
      <c r="A33" t="str">
        <f>[1]Health!A33</f>
        <v>Chad</v>
      </c>
      <c r="B33" s="7">
        <v>87.289999999999992</v>
      </c>
      <c r="C33" s="7">
        <v>51</v>
      </c>
    </row>
    <row r="34" spans="1:3" x14ac:dyDescent="0.25">
      <c r="A34" t="str">
        <f>[1]Health!A34</f>
        <v>Myanmar</v>
      </c>
      <c r="B34" s="7">
        <v>87.289999999999992</v>
      </c>
      <c r="C34" s="7">
        <v>52.25</v>
      </c>
    </row>
    <row r="35" spans="1:3" x14ac:dyDescent="0.25">
      <c r="A35" t="str">
        <f>[1]Health!A35</f>
        <v>Mauritania</v>
      </c>
      <c r="B35" s="7">
        <v>87.289999999999992</v>
      </c>
      <c r="C35" s="7">
        <v>53</v>
      </c>
    </row>
    <row r="36" spans="1:3" x14ac:dyDescent="0.25">
      <c r="A36" t="str">
        <f>[1]Health!A36</f>
        <v>Senegal</v>
      </c>
      <c r="B36" s="7">
        <v>87.289999999999992</v>
      </c>
      <c r="C36" s="7">
        <v>53.5</v>
      </c>
    </row>
    <row r="37" spans="1:3" x14ac:dyDescent="0.25">
      <c r="A37" t="str">
        <f>[1]Health!A37</f>
        <v>South Sudan</v>
      </c>
      <c r="B37" s="7">
        <v>87.289999999999992</v>
      </c>
      <c r="C37" s="7">
        <v>56</v>
      </c>
    </row>
    <row r="38" spans="1:3" x14ac:dyDescent="0.25">
      <c r="A38" t="str">
        <f>[1]Health!A38</f>
        <v>Sudan</v>
      </c>
      <c r="B38" s="7">
        <v>87.289999999999992</v>
      </c>
      <c r="C38" s="7">
        <v>56.5</v>
      </c>
    </row>
    <row r="39" spans="1:3" x14ac:dyDescent="0.25">
      <c r="A39" t="str">
        <f>[1]Health!A39</f>
        <v>Kyrgyz Republic</v>
      </c>
      <c r="B39" s="7">
        <v>87.289999999999992</v>
      </c>
      <c r="C39" s="7">
        <v>60</v>
      </c>
    </row>
    <row r="40" spans="1:3" x14ac:dyDescent="0.25">
      <c r="A40" t="str">
        <f>[1]Health!A40</f>
        <v>Cameroon</v>
      </c>
      <c r="B40" s="7">
        <v>87.289999999999992</v>
      </c>
      <c r="C40" s="7">
        <v>63.5</v>
      </c>
    </row>
    <row r="41" spans="1:3" x14ac:dyDescent="0.25">
      <c r="A41" t="str">
        <f>[1]Health!A41</f>
        <v>Yemen, Rep.</v>
      </c>
      <c r="B41" s="7">
        <v>87.289999999999992</v>
      </c>
      <c r="C41" s="7">
        <v>66.5</v>
      </c>
    </row>
    <row r="42" spans="1:3" x14ac:dyDescent="0.25">
      <c r="A42" t="str">
        <f>[1]Health!A42</f>
        <v>Côte d'Ivoire</v>
      </c>
      <c r="B42" s="7">
        <v>87.289999999999992</v>
      </c>
      <c r="C42" s="7">
        <v>69</v>
      </c>
    </row>
    <row r="43" spans="1:3" x14ac:dyDescent="0.25">
      <c r="A43" t="str">
        <f>[1]Health!A43</f>
        <v>Pakistan</v>
      </c>
      <c r="B43" s="7">
        <v>87.289999999999992</v>
      </c>
      <c r="C43" s="7">
        <v>69</v>
      </c>
    </row>
    <row r="44" spans="1:3" x14ac:dyDescent="0.25">
      <c r="A44" t="str">
        <f>[1]Health!A44</f>
        <v>Lao PDR</v>
      </c>
      <c r="B44" s="7">
        <v>87.289999999999992</v>
      </c>
      <c r="C44" s="7">
        <v>73</v>
      </c>
    </row>
    <row r="45" spans="1:3" x14ac:dyDescent="0.25">
      <c r="A45" t="str">
        <f>[1]Health!A45</f>
        <v>Zambia</v>
      </c>
      <c r="B45" s="7">
        <v>87.289999999999992</v>
      </c>
      <c r="C45" s="7">
        <v>74</v>
      </c>
    </row>
    <row r="46" spans="1:3" x14ac:dyDescent="0.25">
      <c r="A46" t="str">
        <f>[1]Health!A46</f>
        <v>Lesotho</v>
      </c>
      <c r="B46" s="7">
        <v>87.289999999999992</v>
      </c>
      <c r="C46" s="7">
        <v>77.5</v>
      </c>
    </row>
    <row r="47" spans="1:3" x14ac:dyDescent="0.25">
      <c r="A47" t="str">
        <f>[1]Health!A47</f>
        <v>India</v>
      </c>
      <c r="B47" s="7">
        <v>87.289999999999992</v>
      </c>
      <c r="C47" s="7">
        <v>78.5</v>
      </c>
    </row>
    <row r="48" spans="1:3" x14ac:dyDescent="0.25">
      <c r="A48" t="str">
        <f>[1]Health!A48</f>
        <v>Vietnam</v>
      </c>
      <c r="B48" s="7">
        <v>87.289999999999992</v>
      </c>
      <c r="C48" s="7">
        <v>86.5</v>
      </c>
    </row>
    <row r="49" spans="1:3" x14ac:dyDescent="0.25">
      <c r="A49" t="str">
        <f>[1]Health!A49</f>
        <v>Syria</v>
      </c>
      <c r="B49" s="7">
        <v>87.289999999999992</v>
      </c>
      <c r="C49" s="7">
        <v>86.92239189734687</v>
      </c>
    </row>
    <row r="50" spans="1:3" x14ac:dyDescent="0.25">
      <c r="A50" t="str">
        <f>[1]Health!A50</f>
        <v>Ghana</v>
      </c>
      <c r="B50" s="7">
        <v>88</v>
      </c>
      <c r="C50" s="7">
        <v>88</v>
      </c>
    </row>
    <row r="51" spans="1:3" x14ac:dyDescent="0.25">
      <c r="A51" t="str">
        <f>[1]Health!A51</f>
        <v>Nicaragua</v>
      </c>
      <c r="B51" s="7">
        <v>89</v>
      </c>
      <c r="C51" s="7">
        <v>89</v>
      </c>
    </row>
    <row r="52" spans="1:3" x14ac:dyDescent="0.25">
      <c r="A52" t="str">
        <f>[1]Health!A52</f>
        <v>Papua New Guinea</v>
      </c>
      <c r="B52" s="7">
        <v>100.5</v>
      </c>
      <c r="C52" s="7">
        <v>100.5</v>
      </c>
    </row>
    <row r="53" spans="1:3" x14ac:dyDescent="0.25">
      <c r="A53" t="str">
        <f>[1]Health!A53</f>
        <v>Honduras</v>
      </c>
      <c r="B53" s="7">
        <v>109</v>
      </c>
      <c r="C53" s="7">
        <v>109</v>
      </c>
    </row>
    <row r="54" spans="1:3" x14ac:dyDescent="0.25">
      <c r="A54" t="str">
        <f>[1]Health!A54</f>
        <v>Bolivia</v>
      </c>
      <c r="B54" s="7">
        <v>127.5</v>
      </c>
      <c r="C54" s="7">
        <v>127.5</v>
      </c>
    </row>
    <row r="55" spans="1:3" x14ac:dyDescent="0.25">
      <c r="A55" t="str">
        <f>[1]Health!A55</f>
        <v>Congo, Rep.</v>
      </c>
      <c r="B55" s="7">
        <v>133</v>
      </c>
      <c r="C55" s="7">
        <v>133</v>
      </c>
    </row>
    <row r="56" spans="1:3" x14ac:dyDescent="0.25">
      <c r="A56" t="str">
        <f>[1]Health!A56</f>
        <v>Nigeria</v>
      </c>
      <c r="B56" s="7">
        <v>135.5</v>
      </c>
      <c r="C56" s="7">
        <v>135.5</v>
      </c>
    </row>
    <row r="57" spans="1:3" x14ac:dyDescent="0.25">
      <c r="A57" t="str">
        <f>[1]Health!A57</f>
        <v>Morocco</v>
      </c>
      <c r="B57" s="7">
        <v>151.5</v>
      </c>
      <c r="C57" s="7">
        <v>151.5</v>
      </c>
    </row>
    <row r="58" spans="1:3" x14ac:dyDescent="0.25">
      <c r="A58" t="str">
        <f>[1]Health!A58</f>
        <v>Swaziland</v>
      </c>
      <c r="B58" s="7">
        <v>154</v>
      </c>
      <c r="C58" s="7">
        <v>154</v>
      </c>
    </row>
    <row r="59" spans="1:3" x14ac:dyDescent="0.25">
      <c r="A59" t="str">
        <f>[1]Health!A59</f>
        <v>Egypt</v>
      </c>
      <c r="B59" s="7">
        <v>158</v>
      </c>
      <c r="C59" s="7">
        <v>158</v>
      </c>
    </row>
    <row r="60" spans="1:3" x14ac:dyDescent="0.25">
      <c r="A60" t="str">
        <f>[1]Health!A60</f>
        <v>Sri Lanka</v>
      </c>
      <c r="B60" s="7">
        <v>158.5</v>
      </c>
      <c r="C60" s="7">
        <v>158.5</v>
      </c>
    </row>
    <row r="61" spans="1:3" x14ac:dyDescent="0.25">
      <c r="A61" t="str">
        <f>[1]Health!A61</f>
        <v>Philippines</v>
      </c>
      <c r="B61" s="7">
        <v>163.5</v>
      </c>
      <c r="C61" s="7">
        <v>163.5</v>
      </c>
    </row>
    <row r="62" spans="1:3" x14ac:dyDescent="0.25">
      <c r="A62" t="str">
        <f>[1]Health!A62</f>
        <v>Guatemala</v>
      </c>
      <c r="B62" s="7">
        <v>167</v>
      </c>
      <c r="C62" s="7">
        <v>167</v>
      </c>
    </row>
    <row r="63" spans="1:3" x14ac:dyDescent="0.25">
      <c r="A63" t="str">
        <f>[1]Health!A63</f>
        <v>Georgia</v>
      </c>
      <c r="B63" s="7">
        <v>178.5</v>
      </c>
      <c r="C63" s="7">
        <v>178.5</v>
      </c>
    </row>
    <row r="64" spans="1:3" x14ac:dyDescent="0.25">
      <c r="A64" t="str">
        <f>[1]Health!A64</f>
        <v>Indonesia</v>
      </c>
      <c r="B64" s="7">
        <v>179</v>
      </c>
      <c r="C64" s="7">
        <v>179</v>
      </c>
    </row>
    <row r="65" spans="1:3" x14ac:dyDescent="0.25">
      <c r="A65" t="str">
        <f>[1]Health!A65</f>
        <v>Timor-Leste</v>
      </c>
      <c r="B65" s="7">
        <v>179</v>
      </c>
      <c r="C65" s="7">
        <v>179</v>
      </c>
    </row>
    <row r="66" spans="1:3" x14ac:dyDescent="0.25">
      <c r="A66" t="str">
        <f>[1]Health!A66</f>
        <v>El Salvador</v>
      </c>
      <c r="B66" s="7">
        <v>186</v>
      </c>
      <c r="C66" s="7">
        <v>186</v>
      </c>
    </row>
    <row r="67" spans="1:3" x14ac:dyDescent="0.25">
      <c r="A67" t="str">
        <f>[1]Health!A67</f>
        <v>Mongolia</v>
      </c>
      <c r="B67" s="7">
        <v>188.5</v>
      </c>
      <c r="C67" s="7">
        <v>188.5</v>
      </c>
    </row>
    <row r="68" spans="1:3" x14ac:dyDescent="0.25">
      <c r="A68" t="str">
        <f>[1]Health!A68</f>
        <v>Armenia</v>
      </c>
      <c r="B68" s="7">
        <v>189.5</v>
      </c>
      <c r="C68" s="7">
        <v>189.5</v>
      </c>
    </row>
    <row r="69" spans="1:3" x14ac:dyDescent="0.25">
      <c r="A69" t="str">
        <f>[1]Health!A69</f>
        <v>Kosovo</v>
      </c>
      <c r="B69" s="7">
        <v>194.5</v>
      </c>
      <c r="C69" s="7">
        <v>194.5</v>
      </c>
    </row>
    <row r="70" spans="1:3" x14ac:dyDescent="0.25">
      <c r="A70" t="str">
        <f>[1]Health!A70</f>
        <v>Paraguay</v>
      </c>
      <c r="B70" s="7">
        <v>202</v>
      </c>
      <c r="C70" s="7">
        <v>202</v>
      </c>
    </row>
    <row r="71" spans="1:3" x14ac:dyDescent="0.25">
      <c r="A71" t="str">
        <f>[1]Health!A71</f>
        <v>Tunisia</v>
      </c>
      <c r="B71" s="7">
        <v>218</v>
      </c>
      <c r="C71" s="7">
        <v>218</v>
      </c>
    </row>
    <row r="72" spans="1:3" x14ac:dyDescent="0.25">
      <c r="A72" t="str">
        <f>[1]Health!A72</f>
        <v>Angola</v>
      </c>
      <c r="B72" s="7">
        <v>250.5</v>
      </c>
      <c r="C72" s="7">
        <v>250.5</v>
      </c>
    </row>
    <row r="73" spans="1:3" x14ac:dyDescent="0.25">
      <c r="A73" t="str">
        <f>[1]Health!A73</f>
        <v>Algeria</v>
      </c>
      <c r="B73" s="7">
        <v>264.5</v>
      </c>
      <c r="C73" s="7">
        <v>264.5</v>
      </c>
    </row>
    <row r="74" spans="1:3" x14ac:dyDescent="0.25">
      <c r="A74" t="str">
        <f>[1]Health!A74</f>
        <v>Ecuador</v>
      </c>
      <c r="B74" s="7">
        <v>275.5</v>
      </c>
      <c r="C74" s="7">
        <v>275.5</v>
      </c>
    </row>
    <row r="75" spans="1:3" x14ac:dyDescent="0.25">
      <c r="A75" t="str">
        <f>[1]Health!A75</f>
        <v>Dominican Republic</v>
      </c>
      <c r="B75" s="7">
        <v>281</v>
      </c>
      <c r="C75" s="7">
        <v>281</v>
      </c>
    </row>
    <row r="76" spans="1:3" x14ac:dyDescent="0.25">
      <c r="A76" t="str">
        <f>[1]Health!A76</f>
        <v>Iran</v>
      </c>
      <c r="B76" s="7">
        <v>289</v>
      </c>
      <c r="C76" s="7">
        <v>289</v>
      </c>
    </row>
    <row r="77" spans="1:3" x14ac:dyDescent="0.25">
      <c r="A77" t="str">
        <f>[1]Health!A77</f>
        <v>Namibia</v>
      </c>
      <c r="B77" s="7">
        <v>292</v>
      </c>
      <c r="C77" s="7">
        <v>292</v>
      </c>
    </row>
    <row r="78" spans="1:3" x14ac:dyDescent="0.25">
      <c r="A78" t="str">
        <f>[1]Health!A78</f>
        <v>Peru</v>
      </c>
      <c r="B78" s="7">
        <v>319.5</v>
      </c>
      <c r="C78" s="7">
        <v>319.5</v>
      </c>
    </row>
    <row r="79" spans="1:3" x14ac:dyDescent="0.25">
      <c r="A79" t="str">
        <f>[1]Health!A79</f>
        <v>China</v>
      </c>
      <c r="B79" s="7">
        <v>328</v>
      </c>
      <c r="C79" s="7">
        <v>328</v>
      </c>
    </row>
    <row r="80" spans="1:3" x14ac:dyDescent="0.25">
      <c r="A80" t="str">
        <f>[1]Health!A80</f>
        <v>Iraq</v>
      </c>
      <c r="B80" s="7">
        <v>335.5</v>
      </c>
      <c r="C80" s="7">
        <v>335.5</v>
      </c>
    </row>
    <row r="81" spans="1:3" x14ac:dyDescent="0.25">
      <c r="A81" t="str">
        <f>[1]Health!A81</f>
        <v>Turkmenistan</v>
      </c>
      <c r="B81" s="7">
        <v>344</v>
      </c>
      <c r="C81" s="7">
        <v>344</v>
      </c>
    </row>
    <row r="82" spans="1:3" x14ac:dyDescent="0.25">
      <c r="A82" t="str">
        <f>[1]Health!A82</f>
        <v>South Africa</v>
      </c>
      <c r="B82" s="7">
        <v>359.5</v>
      </c>
      <c r="C82" s="7">
        <v>359.5</v>
      </c>
    </row>
    <row r="83" spans="1:3" x14ac:dyDescent="0.25">
      <c r="A83" t="str">
        <f>[1]Health!A83</f>
        <v>Colombia</v>
      </c>
      <c r="B83" s="7">
        <v>378</v>
      </c>
      <c r="C83" s="7">
        <v>378</v>
      </c>
    </row>
    <row r="84" spans="1:3" x14ac:dyDescent="0.25">
      <c r="A84" t="str">
        <f>[1]Health!A84</f>
        <v>Botswana</v>
      </c>
      <c r="B84" s="7">
        <v>386.5</v>
      </c>
      <c r="C84" s="7">
        <v>386.5</v>
      </c>
    </row>
    <row r="85" spans="1:3" x14ac:dyDescent="0.25">
      <c r="A85" t="str">
        <f>[1]Health!A85</f>
        <v>Costa Rica</v>
      </c>
      <c r="B85" s="7">
        <v>477.5</v>
      </c>
      <c r="C85" s="7">
        <v>477.5</v>
      </c>
    </row>
    <row r="86" spans="1:3" x14ac:dyDescent="0.25">
      <c r="A86" t="str">
        <f>[1]Health!A86</f>
        <v>Gabon</v>
      </c>
      <c r="B86" s="7">
        <v>532.5</v>
      </c>
      <c r="C86" s="7">
        <v>532.5</v>
      </c>
    </row>
    <row r="87" spans="1:3" x14ac:dyDescent="0.25">
      <c r="A87" t="str">
        <f>[1]Health!A87</f>
        <v>Panama</v>
      </c>
      <c r="B87" s="7">
        <v>535</v>
      </c>
      <c r="C87" s="7">
        <v>535</v>
      </c>
    </row>
    <row r="88" spans="1:3" x14ac:dyDescent="0.25">
      <c r="A88" t="str">
        <f>[1]Health!A88</f>
        <v>Turkey</v>
      </c>
      <c r="B88" s="7">
        <v>547.5</v>
      </c>
      <c r="C88" s="7">
        <v>547.5</v>
      </c>
    </row>
    <row r="89" spans="1:3" x14ac:dyDescent="0.25">
      <c r="A89" t="str">
        <f>[1]Health!A89</f>
        <v>Brazil</v>
      </c>
      <c r="B89" s="7">
        <v>584.5</v>
      </c>
      <c r="C89" s="7">
        <v>584.5</v>
      </c>
    </row>
    <row r="90" spans="1:3" x14ac:dyDescent="0.25">
      <c r="A90" t="str">
        <f>[1]Health!A90</f>
        <v>Venezuela</v>
      </c>
      <c r="B90" s="7">
        <v>627.5</v>
      </c>
      <c r="C90" s="7">
        <v>627.5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5DC7642379B4E930CB9F746B2B8C3" ma:contentTypeVersion="46" ma:contentTypeDescription="Create a new document." ma:contentTypeScope="" ma:versionID="466f2529c50cae2225198f0240402871">
  <xsd:schema xmlns:xsd="http://www.w3.org/2001/XMLSchema" xmlns:xs="http://www.w3.org/2001/XMLSchema" xmlns:p="http://schemas.microsoft.com/office/2006/metadata/properties" xmlns:ns2="94cc8053-8d8c-49ea-856f-1648b6275459" targetNamespace="http://schemas.microsoft.com/office/2006/metadata/properties" ma:root="true" ma:fieldsID="3b956c1589ceff16b55347cca0f3782c" ns2:_="">
    <xsd:import namespace="94cc8053-8d8c-49ea-856f-1648b6275459"/>
    <xsd:element name="properties">
      <xsd:complexType>
        <xsd:sequence>
          <xsd:element name="documentManagement">
            <xsd:complexType>
              <xsd:all>
                <xsd:element ref="ns2:Publish_x0020_to_x0020_web_x003f_" minOccurs="0"/>
                <xsd:element ref="ns2:Order0" minOccurs="0"/>
                <xsd:element ref="ns2:Resource_x0020_or_x0020_opinion_x0020_entry" minOccurs="0"/>
                <xsd:element ref="ns2:C_Resource_x0020_or_x0020_opinion_x0020_entry" minOccurs="0"/>
                <xsd:element ref="ns2:Resource_x0020_or_x0020_opinion_x0020_entryC_WebSection" minOccurs="0"/>
                <xsd:element ref="ns2:C_Resource_x0020_or_x0020_opinion_x0020_entryC_WebSection" minOccurs="0"/>
                <xsd:element ref="ns2:External_x0020_download" minOccurs="0"/>
                <xsd:element ref="ns2:Number_x0020_of_x0020_pages" minOccurs="0"/>
                <xsd:element ref="ns2:Resource_x0020_or_x0020_opinion_x0020_entryAuthor_x0028_s_x0029_" minOccurs="0"/>
                <xsd:element ref="ns2:C_Resource_x0020_or_x0020_opinion_x0020_entryAuthor_x0028_s_x0029_" minOccurs="0"/>
                <xsd:element ref="ns2:Resource_x0020_or_x0020_opinion_x0020_entryTitle_x002c__x0020_series_x0020_0" minOccurs="0"/>
                <xsd:element ref="ns2:C_Resource_x0020_or_x0020_opinion_x0020_entryTitle_x002c__x0020_series_x0020_0" minOccurs="0"/>
                <xsd:element ref="ns2:Resource_x0020_or_x0020_opinion_x0020_entryC_Series" minOccurs="0"/>
                <xsd:element ref="ns2:C_Resource_x0020_or_x0020_opinion_x0020_entryC_Se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c8053-8d8c-49ea-856f-1648b6275459" elementFormDefault="qualified">
    <xsd:import namespace="http://schemas.microsoft.com/office/2006/documentManagement/types"/>
    <xsd:import namespace="http://schemas.microsoft.com/office/infopath/2007/PartnerControls"/>
    <xsd:element name="Publish_x0020_to_x0020_web_x003f_" ma:index="8" nillable="true" ma:displayName="Publish to web?" ma:default="1" ma:description="Is this file ready to be published to the web?" ma:internalName="Publish_x0020_to_x0020_web_x003f_">
      <xsd:simpleType>
        <xsd:restriction base="dms:Boolean"/>
      </xsd:simpleType>
    </xsd:element>
    <xsd:element name="Order0" ma:index="9" nillable="true" ma:displayName="Order" ma:default="1" ma:description="Choose where this file should appear on the list of files." ma:format="Dropdown" ma:internalName="Order0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  <xsd:element name="Resource_x0020_or_x0020_opinion_x0020_entry" ma:index="10" nillable="true" ma:displayName="Resource or opinion entry" ma:description="Link to the resource or opinion key list entry that this is a file from." ma:list="{91DE294A-379C-4914-893F-69E1A2C5CB74}" ma:internalName="Resource_x0020_or_x0020_opinion_x0020_entry" ma:showField="ID" ma:web="2bdcabb1-9838-4b64-a0dc-c62c68f49f10">
      <xsd:simpleType>
        <xsd:restriction base="dms:Unknown"/>
      </xsd:simpleType>
    </xsd:element>
    <xsd:element name="C_Resource_x0020_or_x0020_opinion_x0020_entry" ma:index="11" nillable="true" ma:displayName="C_Resource or opinion entry" ma:internalName="C_Resource_x0020_or_x0020_opinion_x0020_entry" ma:readOnly="true">
      <xsd:simpleType>
        <xsd:restriction base="dms:Text"/>
      </xsd:simpleType>
    </xsd:element>
    <xsd:element name="Resource_x0020_or_x0020_opinion_x0020_entryC_WebSection" ma:index="12" nillable="true" ma:displayName="Resource or opinion entry:C_WebSection" ma:list="{91DE294A-379C-4914-893F-69E1A2C5CB74}" ma:internalName="Resource_x0020_or_x0020_opinion_x0020_entryC_WebSection" ma:readOnly="false" ma:showField="C_WebSection" ma:web="2bdcabb1-9838-4b64-a0dc-c62c68f49f10">
      <xsd:simpleType>
        <xsd:restriction base="dms:Unknown"/>
      </xsd:simpleType>
    </xsd:element>
    <xsd:element name="C_Resource_x0020_or_x0020_opinion_x0020_entryC_WebSection" ma:index="13" nillable="true" ma:displayName="C_Resource or opinion entry:C_WebSection" ma:internalName="C_Resource_x0020_or_x0020_opinion_x0020_entryC_WebSection" ma:readOnly="true">
      <xsd:simpleType>
        <xsd:restriction base="dms:Text"/>
      </xsd:simpleType>
    </xsd:element>
    <xsd:element name="External_x0020_download" ma:index="14" nillable="true" ma:displayName="External download" ma:description="Enter a web address (including 'http://' or 'https://') for this file if it is available online through another site. If used, the ODI website will point to this external version of the file rather than a local download from ODI." ma:internalName="External_x0020_download">
      <xsd:simpleType>
        <xsd:restriction base="dms:Text">
          <xsd:maxLength value="255"/>
        </xsd:restriction>
      </xsd:simpleType>
    </xsd:element>
    <xsd:element name="Number_x0020_of_x0020_pages" ma:index="15" nillable="true" ma:displayName="Number of pages" ma:decimals="0" ma:description="How many pages (for publications) is this resource?" ma:internalName="Number_x0020_of_x0020_pages">
      <xsd:simpleType>
        <xsd:restriction base="dms:Number"/>
      </xsd:simpleType>
    </xsd:element>
    <xsd:element name="Resource_x0020_or_x0020_opinion_x0020_entryAuthor_x0028_s_x0029_" ma:index="16" nillable="true" ma:displayName="Resource or opinion entry:Author(s)" ma:list="{91DE294A-379C-4914-893F-69E1A2C5CB74}" ma:internalName="Resource_x0020_or_x0020_opinion_x0020_entryAuthor_x0028_s_x0029_" ma:readOnly="false" ma:showField="Author_x0028_s_x0029_" ma:web="2bdcabb1-9838-4b64-a0dc-c62c68f49f10">
      <xsd:simpleType>
        <xsd:restriction base="dms:Unknown"/>
      </xsd:simpleType>
    </xsd:element>
    <xsd:element name="C_Resource_x0020_or_x0020_opinion_x0020_entryAuthor_x0028_s_x0029_" ma:index="17" nillable="true" ma:displayName="C_Resource or opinion entry:Author(s)" ma:internalName="C_Resource_x0020_or_x0020_opinion_x0020_entryAuthor_x0028_s_x0029_" ma:readOnly="true">
      <xsd:simpleType>
        <xsd:restriction base="dms:Text"/>
      </xsd:simpleType>
    </xsd:element>
    <xsd:element name="Resource_x0020_or_x0020_opinion_x0020_entryTitle_x002c__x0020_series_x0020_0" ma:index="18" nillable="true" ma:displayName="Resource or opinion entry:Title, series and type" ma:list="{91DE294A-379C-4914-893F-69E1A2C5CB74}" ma:internalName="Resource_x0020_or_x0020_opinion_x0020_entryTitle_x002c__x0020_series_x0020_0" ma:readOnly="false" ma:showField="Title_x002c__x0020_series_x0020_0" ma:web="2bdcabb1-9838-4b64-a0dc-c62c68f49f10">
      <xsd:simpleType>
        <xsd:restriction base="dms:Unknown"/>
      </xsd:simpleType>
    </xsd:element>
    <xsd:element name="C_Resource_x0020_or_x0020_opinion_x0020_entryTitle_x002c__x0020_series_x0020_0" ma:index="19" nillable="true" ma:displayName="C_Resource or opinion entry:Title, series and type" ma:internalName="C_Resource_x0020_or_x0020_opinion_x0020_entryTitle_x002c__x0020_series_x0020_0" ma:readOnly="true">
      <xsd:simpleType>
        <xsd:restriction base="dms:Text"/>
      </xsd:simpleType>
    </xsd:element>
    <xsd:element name="Resource_x0020_or_x0020_opinion_x0020_entryC_Series" ma:index="20" nillable="true" ma:displayName="Resource or opinion entry:C_Series" ma:list="{91DE294A-379C-4914-893F-69E1A2C5CB74}" ma:internalName="Resource_x0020_or_x0020_opinion_x0020_entryC_Series" ma:readOnly="false" ma:showField="C_Series" ma:web="2bdcabb1-9838-4b64-a0dc-c62c68f49f10">
      <xsd:simpleType>
        <xsd:restriction base="dms:Unknown"/>
      </xsd:simpleType>
    </xsd:element>
    <xsd:element name="C_Resource_x0020_or_x0020_opinion_x0020_entryC_Series" ma:index="21" nillable="true" ma:displayName="C_Resource or opinion entry:C_Series" ma:internalName="C_Resource_x0020_or_x0020_opinion_x0020_entryC_Serie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or_x0020_opinion_x0020_entryC_Series xmlns="94cc8053-8d8c-49ea-856f-1648b6275459">9462;#9462</Resource_x0020_or_x0020_opinion_x0020_entryC_Series>
    <Order0 xmlns="94cc8053-8d8c-49ea-856f-1648b6275459">6</Order0>
    <Resource_x0020_or_x0020_opinion_x0020_entry xmlns="94cc8053-8d8c-49ea-856f-1648b6275459">9462;#</Resource_x0020_or_x0020_opinion_x0020_entry>
    <Publish_x0020_to_x0020_web_x003f_ xmlns="94cc8053-8d8c-49ea-856f-1648b6275459">true</Publish_x0020_to_x0020_web_x003f_>
    <Resource_x0020_or_x0020_opinion_x0020_entryC_WebSection xmlns="94cc8053-8d8c-49ea-856f-1648b6275459">9462;#9462</Resource_x0020_or_x0020_opinion_x0020_entryC_WebSection>
    <External_x0020_download xmlns="94cc8053-8d8c-49ea-856f-1648b6275459" xsi:nil="true"/>
    <Number_x0020_of_x0020_pages xmlns="94cc8053-8d8c-49ea-856f-1648b6275459" xsi:nil="true"/>
    <Resource_x0020_or_x0020_opinion_x0020_entryAuthor_x0028_s_x0029_ xmlns="94cc8053-8d8c-49ea-856f-1648b6275459">9462;#9462</Resource_x0020_or_x0020_opinion_x0020_entryAuthor_x0028_s_x0029_>
    <Resource_x0020_or_x0020_opinion_x0020_entryTitle_x002c__x0020_series_x0020_0 xmlns="94cc8053-8d8c-49ea-856f-1648b6275459">9462;#9462</Resource_x0020_or_x0020_opinion_x0020_entryTitle_x002c__x0020_series_x0020_0>
    <C_Resource_x0020_or_x0020_opinion_x0020_entry xmlns="94cc8053-8d8c-49ea-856f-1648b6275459">9462</C_Resource_x0020_or_x0020_opinion_x0020_entry>
    <C_Resource_x0020_or_x0020_opinion_x0020_entryC_WebSection xmlns="94cc8053-8d8c-49ea-856f-1648b6275459">Publication</C_Resource_x0020_or_x0020_opinion_x0020_entryC_WebSection>
    <C_Resource_x0020_or_x0020_opinion_x0020_entryTitle_x002c__x0020_series_x0020_0 xmlns="94cc8053-8d8c-49ea-856f-1648b6275459">Financing the future: how international public finance should fund a global social compact to eradicate poverty -  - Research reports and studies</C_Resource_x0020_or_x0020_opinion_x0020_entryTitle_x002c__x0020_series_x0020_0>
    <C_Resource_x0020_or_x0020_opinion_x0020_entryAuthor_x0028_s_x0029_ xmlns="94cc8053-8d8c-49ea-856f-1648b6275459">Romilly Greenhill, Chris Hoy, Paddy Carter, Marcus Manuel</C_Resource_x0020_or_x0020_opinion_x0020_entryAuthor_x0028_s_x0029_>
  </documentManagement>
</p:properties>
</file>

<file path=customXml/itemProps1.xml><?xml version="1.0" encoding="utf-8"?>
<ds:datastoreItem xmlns:ds="http://schemas.openxmlformats.org/officeDocument/2006/customXml" ds:itemID="{007DFAB3-E43F-4EDE-AADE-41B0070EFE12}"/>
</file>

<file path=customXml/itemProps2.xml><?xml version="1.0" encoding="utf-8"?>
<ds:datastoreItem xmlns:ds="http://schemas.openxmlformats.org/officeDocument/2006/customXml" ds:itemID="{EA6DD6FB-E665-4EB7-A88E-EC8976C96FA9}"/>
</file>

<file path=customXml/itemProps3.xml><?xml version="1.0" encoding="utf-8"?>
<ds:datastoreItem xmlns:ds="http://schemas.openxmlformats.org/officeDocument/2006/customXml" ds:itemID="{2A60CD5A-B697-49DE-8ECB-6B7932262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summary data</vt:lpstr>
      <vt:lpstr>data sources</vt:lpstr>
      <vt:lpstr>notes on data</vt:lpstr>
      <vt:lpstr>other sheets are charts</vt:lpstr>
      <vt:lpstr>pov headcount and gap</vt:lpstr>
      <vt:lpstr>cash transfer cost </vt:lpstr>
      <vt:lpstr>Education cost per person</vt:lpstr>
      <vt:lpstr>education cost</vt:lpstr>
      <vt:lpstr>health cost</vt:lpstr>
      <vt:lpstr>Cur Allocation PPEP</vt:lpstr>
      <vt:lpstr>CPA &amp; ODA</vt:lpstr>
      <vt:lpstr>aid conflict</vt:lpstr>
      <vt:lpstr> SDGs pp </vt:lpstr>
      <vt:lpstr>revenue pp </vt:lpstr>
      <vt:lpstr>aid pp </vt:lpstr>
      <vt:lpstr>revenue % GDP</vt:lpstr>
      <vt:lpstr> tax effort %</vt:lpstr>
      <vt:lpstr>revenue and capacity % GDP </vt:lpstr>
      <vt:lpstr>OECD spending</vt:lpstr>
      <vt:lpstr>Fin Gap All</vt:lpstr>
      <vt:lpstr>finance gap LMICs</vt:lpstr>
      <vt:lpstr>Fin Gap LICs</vt:lpstr>
      <vt:lpstr>Reallocation Scenarios</vt:lpstr>
      <vt:lpstr>aid reallocation chart pp</vt:lpstr>
      <vt:lpstr>aid reallocation chart ppep</vt:lpstr>
      <vt:lpstr>change aid pp </vt:lpstr>
      <vt:lpstr>change aid total</vt:lpstr>
      <vt:lpstr>Aid to GDP (Absorption)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Background paper data</dc:title>
  <dc:creator>Chris Hoy</dc:creator>
  <cp:lastModifiedBy>Julia Hanne</cp:lastModifiedBy>
  <dcterms:created xsi:type="dcterms:W3CDTF">2014-09-17T14:57:30Z</dcterms:created>
  <dcterms:modified xsi:type="dcterms:W3CDTF">2015-04-10T16:28:59Z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0x010100A905DC7642379B4E930CB9F746B2B8C3</vt:lpwstr>
  </property>
</Properties>
</file>