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swhitley\Desktop\"/>
    </mc:Choice>
  </mc:AlternateContent>
  <bookViews>
    <workbookView xWindow="11340" yWindow="2240" windowWidth="32200" windowHeight="21960" activeTab="1"/>
  </bookViews>
  <sheets>
    <sheet name="Approach and links" sheetId="12" r:id="rId1"/>
    <sheet name="Europe data summary" sheetId="13" r:id="rId2"/>
    <sheet name="Czech Republic" sheetId="5" r:id="rId3"/>
    <sheet name="France" sheetId="8" r:id="rId4"/>
    <sheet name="Germany" sheetId="2" r:id="rId5"/>
    <sheet name="Greece" sheetId="7" r:id="rId6"/>
    <sheet name="Hungary" sheetId="11" r:id="rId7"/>
    <sheet name="Italy" sheetId="10" r:id="rId8"/>
    <sheet name="Netherlands" sheetId="3" r:id="rId9"/>
    <sheet name="Poland" sheetId="6" r:id="rId10"/>
    <sheet name="Spain" sheetId="9" r:id="rId11"/>
    <sheet name="United Kingdom" sheetId="4" r:id="rId12"/>
  </sheet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12" i="13" l="1"/>
  <c r="L12" i="13"/>
  <c r="F12" i="13"/>
  <c r="H12" i="13"/>
  <c r="B12" i="13"/>
  <c r="N11" i="13"/>
  <c r="L11" i="13"/>
  <c r="F11" i="13"/>
  <c r="D11" i="13"/>
  <c r="C11" i="13"/>
  <c r="B11" i="13"/>
  <c r="N10" i="13"/>
  <c r="L10" i="13"/>
  <c r="K10" i="13"/>
  <c r="D10" i="13"/>
  <c r="C10" i="13"/>
  <c r="B10" i="13"/>
  <c r="L9" i="13"/>
  <c r="H9" i="13"/>
  <c r="G9" i="13"/>
  <c r="N9" i="13"/>
  <c r="N8" i="13"/>
  <c r="L8" i="13"/>
  <c r="N7" i="13"/>
  <c r="K7" i="13"/>
  <c r="H7" i="13"/>
  <c r="D7" i="13"/>
  <c r="C7" i="13"/>
  <c r="N6" i="13"/>
  <c r="F6" i="13"/>
  <c r="N5" i="13"/>
  <c r="L5" i="13"/>
  <c r="J5" i="13"/>
  <c r="H5" i="13"/>
  <c r="F5" i="13"/>
  <c r="E5" i="13"/>
  <c r="D5" i="13"/>
  <c r="C5" i="13"/>
  <c r="B5" i="13"/>
  <c r="N4" i="13"/>
  <c r="L4" i="13"/>
  <c r="J4" i="13"/>
  <c r="N3" i="13"/>
  <c r="L3" i="13"/>
  <c r="K3" i="13"/>
  <c r="D3" i="13"/>
  <c r="C3" i="13"/>
  <c r="B3" i="13"/>
  <c r="I8" i="11"/>
  <c r="N13" i="13"/>
  <c r="M3" i="13"/>
  <c r="M4" i="13"/>
  <c r="M5" i="13"/>
  <c r="M6" i="13"/>
  <c r="M7" i="13"/>
  <c r="M8" i="13"/>
  <c r="M9" i="13"/>
  <c r="M10" i="13"/>
  <c r="M11" i="13"/>
  <c r="M12" i="13"/>
  <c r="M13" i="13"/>
  <c r="L13" i="13"/>
  <c r="K13" i="13"/>
  <c r="J13" i="13"/>
  <c r="H13" i="13"/>
  <c r="G13" i="13"/>
  <c r="F13" i="13"/>
  <c r="E13" i="13"/>
  <c r="D13" i="13"/>
  <c r="C13" i="13"/>
  <c r="B13" i="13"/>
  <c r="I11" i="4"/>
  <c r="I12" i="9"/>
  <c r="I15" i="6"/>
  <c r="I6" i="3"/>
  <c r="I5" i="10"/>
  <c r="I7" i="7"/>
  <c r="I15" i="2"/>
  <c r="I7" i="8"/>
  <c r="I9" i="5"/>
</calcChain>
</file>

<file path=xl/sharedStrings.xml><?xml version="1.0" encoding="utf-8"?>
<sst xmlns="http://schemas.openxmlformats.org/spreadsheetml/2006/main" count="781" uniqueCount="221">
  <si>
    <t>Capacity mechanism</t>
  </si>
  <si>
    <t>Biomass co-firing</t>
  </si>
  <si>
    <t>EU ETS</t>
  </si>
  <si>
    <t>Industry</t>
  </si>
  <si>
    <t>Households</t>
  </si>
  <si>
    <t>Transition support</t>
  </si>
  <si>
    <t>Refining or processing</t>
  </si>
  <si>
    <t>COUNTRY TOTAL</t>
  </si>
  <si>
    <t>Czech Republic</t>
  </si>
  <si>
    <t>France</t>
  </si>
  <si>
    <t>Germany</t>
  </si>
  <si>
    <t>Greece</t>
  </si>
  <si>
    <t>Hungary</t>
  </si>
  <si>
    <t>Italy</t>
  </si>
  <si>
    <t>Netherlands</t>
  </si>
  <si>
    <t>Poland</t>
  </si>
  <si>
    <t>Spain</t>
  </si>
  <si>
    <t>UK</t>
  </si>
  <si>
    <t>No.</t>
  </si>
  <si>
    <t>Country</t>
  </si>
  <si>
    <t>New?</t>
  </si>
  <si>
    <t>Estimate available?</t>
  </si>
  <si>
    <t>Measure</t>
  </si>
  <si>
    <t>Subsidy category</t>
  </si>
  <si>
    <t>Subsidy type</t>
  </si>
  <si>
    <t>Fuel</t>
  </si>
  <si>
    <t>Source(s)</t>
  </si>
  <si>
    <t>No</t>
  </si>
  <si>
    <t>Yes</t>
  </si>
  <si>
    <t>Royalty exemptions and reductions for hard coal and lignite mining</t>
  </si>
  <si>
    <t>Tax expenditure</t>
  </si>
  <si>
    <t>Coal mining</t>
  </si>
  <si>
    <t>Lignite, Hard coal</t>
  </si>
  <si>
    <t>2005-2014</t>
  </si>
  <si>
    <t>OECD (2015)</t>
  </si>
  <si>
    <t>Exemptions from water-tax on water used for lignite mining</t>
  </si>
  <si>
    <t>Lignite, hard coal</t>
  </si>
  <si>
    <t>Combined aid in North Rhine Westphalia</t>
  </si>
  <si>
    <t>Budgetary support</t>
  </si>
  <si>
    <t>Coal</t>
  </si>
  <si>
    <t>Energy tax exemption for power generation</t>
  </si>
  <si>
    <t>Coal-fired power</t>
  </si>
  <si>
    <t>Anthracite, lignite, coke oven coke, gas coke, BKB, other bituminous coal</t>
  </si>
  <si>
    <t>2006-2014</t>
  </si>
  <si>
    <t>Destatis (2016)</t>
  </si>
  <si>
    <t>Electricity tax exemptions</t>
  </si>
  <si>
    <t>FÖS (2015)</t>
  </si>
  <si>
    <t>Bituminous coal; coke oven coal</t>
  </si>
  <si>
    <t>Government expenditure on the rehabilitation of lignite mining sites</t>
  </si>
  <si>
    <t>Decommissioning and rehabilitation</t>
  </si>
  <si>
    <t>Lignite</t>
  </si>
  <si>
    <t>Energy Tax Relief for Energy Intensive Processes</t>
  </si>
  <si>
    <t>Anthracite, lignite, coke oven coke, gas coke, BKB and other bituminous coal</t>
  </si>
  <si>
    <t>Free emissions allowances under the EU ETS</t>
  </si>
  <si>
    <t>Coal consumption, e.g. in the steel industry</t>
  </si>
  <si>
    <t>UBA (2011)</t>
  </si>
  <si>
    <t>Manufacturers privilege</t>
  </si>
  <si>
    <t>RD&amp;D Budget for coal</t>
  </si>
  <si>
    <t>Research and Development</t>
  </si>
  <si>
    <t>2007-2010, 2012-2013</t>
  </si>
  <si>
    <t>Early retirement scheme</t>
  </si>
  <si>
    <t>Co-firing of biomass in power generation</t>
  </si>
  <si>
    <t>Minister van Economische Zaken (2016)</t>
  </si>
  <si>
    <t>Fluxenergie (2017a)</t>
  </si>
  <si>
    <t>Rijsoverheid (2015)</t>
  </si>
  <si>
    <t>Source</t>
  </si>
  <si>
    <t>Decommissioning and environmental rehabilitation</t>
  </si>
  <si>
    <t>OECD</t>
  </si>
  <si>
    <t>Remediation of Environmental Damages Caused by Mining Funded from Royalties on Coal Extraction</t>
  </si>
  <si>
    <t>Coking coal, Other bituminous coal, Lignite</t>
  </si>
  <si>
    <t>2005 - 2014</t>
  </si>
  <si>
    <t>Restructuring of the Coal Mining Industry</t>
  </si>
  <si>
    <t>Article 10c derogation, EU ETS</t>
  </si>
  <si>
    <t>Carbon Market Watch</t>
  </si>
  <si>
    <t>Hard coal</t>
  </si>
  <si>
    <t>EC</t>
  </si>
  <si>
    <t>Energy Tax Exemption for Certain Uses of Solid Fuels</t>
  </si>
  <si>
    <t>Coal-fired power; Households</t>
  </si>
  <si>
    <t>2008-2014</t>
  </si>
  <si>
    <t>Inherited liabilities related to coal mining</t>
  </si>
  <si>
    <t>Coking coal, other bituminous coal</t>
  </si>
  <si>
    <t>Mineral Extraction Allowance</t>
  </si>
  <si>
    <t>Abandonment costs</t>
  </si>
  <si>
    <t>Reduced rate of VAT for fuel and power</t>
  </si>
  <si>
    <t>Bituminous coal, patent fuel</t>
  </si>
  <si>
    <t>Coal fired power, other</t>
  </si>
  <si>
    <t>Drax and Fiddlers Ferry</t>
  </si>
  <si>
    <t>National Grid</t>
  </si>
  <si>
    <t>Sandbag</t>
  </si>
  <si>
    <t>Energy and Carbon</t>
  </si>
  <si>
    <t>United Kingdom</t>
  </si>
  <si>
    <t>Coal-fired power, other</t>
  </si>
  <si>
    <t>Excise tax exemption for biomass producers</t>
  </si>
  <si>
    <t>Other bituminous coal</t>
  </si>
  <si>
    <t>European Commission (2016)</t>
  </si>
  <si>
    <t>Support for mine decommissioning</t>
  </si>
  <si>
    <t>2011-2014</t>
  </si>
  <si>
    <t>Early retirement payments for coal miners</t>
  </si>
  <si>
    <t>Brown coal, other bituminous coal, brown coal</t>
  </si>
  <si>
    <t>Reduced rate of VAT for district heating</t>
  </si>
  <si>
    <t>Brown coal, other bituminous coal</t>
  </si>
  <si>
    <t>2009-2014</t>
  </si>
  <si>
    <t>Excise Tax Refund for Fuels Used in the Production of Energy Products for Intra-EU Use</t>
  </si>
  <si>
    <t>Neslen (2016)</t>
  </si>
  <si>
    <t>Excise tax on the use of coal and coke</t>
  </si>
  <si>
    <t>Not applicable</t>
  </si>
  <si>
    <t>Operating Aid to HUNOSA</t>
  </si>
  <si>
    <t>Operating Aid to Coal Producers</t>
  </si>
  <si>
    <t>Adjustment Aid to Coal Producers</t>
  </si>
  <si>
    <t>Inherited liabilities due to coal mining</t>
  </si>
  <si>
    <t>Aid for coal mine decommissioning (1996-)</t>
  </si>
  <si>
    <t>2006-2011</t>
  </si>
  <si>
    <t>Aid for employment restructuring</t>
  </si>
  <si>
    <t>Early retirement benefits for laid off miners</t>
  </si>
  <si>
    <t xml:space="preserve">Stranded costs compensations </t>
  </si>
  <si>
    <t>Rehabilitation of regions damaged by coal mining</t>
  </si>
  <si>
    <t>Article 10c derogation</t>
  </si>
  <si>
    <t>Coal power plants</t>
  </si>
  <si>
    <t>Carbon Market Watch (2016)</t>
  </si>
  <si>
    <t>Co-firing of biomass in coal power plants</t>
  </si>
  <si>
    <t>EC (2016)</t>
  </si>
  <si>
    <t>Coal mines</t>
  </si>
  <si>
    <t>2015-2018</t>
  </si>
  <si>
    <t>Coal allowances in coal-mining sector</t>
  </si>
  <si>
    <t>Households (coal miners)</t>
  </si>
  <si>
    <t>Capros (2014)</t>
  </si>
  <si>
    <t>Energy tax exemptions</t>
  </si>
  <si>
    <t>Operational capacity reserve</t>
  </si>
  <si>
    <t>Coal fired power plants</t>
  </si>
  <si>
    <t>TOE, 2016</t>
  </si>
  <si>
    <t>Not available</t>
  </si>
  <si>
    <t>Not Applicable</t>
  </si>
  <si>
    <t>Not Available</t>
  </si>
  <si>
    <t>Year(s) for which estimates calculated</t>
  </si>
  <si>
    <t>Coal Cent</t>
  </si>
  <si>
    <t>Household energy bill subsidy</t>
  </si>
  <si>
    <t xml:space="preserve">Annual average over a period of 8 years* </t>
  </si>
  <si>
    <t>** Exemption was abolished in 2012 and then reintroduced in 2016.</t>
  </si>
  <si>
    <t>* The €3.6 billion subsidy is valid for a period of eight years. Therefore, if an amount is allocated to a utility in a certain year, it can access this support for eight years.</t>
  </si>
  <si>
    <t>Maćkowiak-Pandera et al. (2016)</t>
  </si>
  <si>
    <t>*These free allowances were valued at €7.4 billion between 2013 and 2019. Poland primarily uses these free allowances to support hard-coal plants, followed by gas and nuclear, but it is unclear what share exactly benefits coal or the other energy sources.</t>
  </si>
  <si>
    <t>2014-2021</t>
  </si>
  <si>
    <t>1. Coal  mining</t>
  </si>
  <si>
    <t>3. Decommissioning and environmental rehabilitation</t>
  </si>
  <si>
    <t>4. Refining and processing</t>
  </si>
  <si>
    <t>5. Capacity mechanism</t>
  </si>
  <si>
    <t>6. Biomass co-firing</t>
  </si>
  <si>
    <t>7. Coal-fired power (other)</t>
  </si>
  <si>
    <t>8. EU Emissions Trading Scheme (EU ETS)</t>
  </si>
  <si>
    <t>9. Industry</t>
  </si>
  <si>
    <t>10. Households</t>
  </si>
  <si>
    <t>11. R&amp;D</t>
  </si>
  <si>
    <t>EU ETS reimbursements</t>
  </si>
  <si>
    <t>Not available*</t>
  </si>
  <si>
    <t>Legambiente (2013) and Legambiente (2016)</t>
  </si>
  <si>
    <t>Anthracite, other bituminous coal and sub-bituminous coal</t>
  </si>
  <si>
    <t xml:space="preserve">Subsidies for environmental upgrades of coal-fired power plants </t>
  </si>
  <si>
    <t>Coal-fired power (other)</t>
  </si>
  <si>
    <t>Wynn (2016) and Ruiz-Bautista (2017)</t>
  </si>
  <si>
    <t>Ruiz-Bautista (2017)</t>
  </si>
  <si>
    <t>Environmental aid for mine closures (Framework Plan)</t>
  </si>
  <si>
    <t>Decommission and rehabilitation</t>
  </si>
  <si>
    <t>IRMC (2013) and IRMC (2017)</t>
  </si>
  <si>
    <t>Economic stimulation aid (Framework Plan)</t>
  </si>
  <si>
    <t>2011-2013</t>
  </si>
  <si>
    <t>IEA(2016)</t>
  </si>
  <si>
    <t>COUNT TOTAL NUMBER OF CURRENT SUBSIDIES</t>
  </si>
  <si>
    <t>2007-2011</t>
  </si>
  <si>
    <t>Annual average (€ millions)</t>
  </si>
  <si>
    <t xml:space="preserve">Budgetary support </t>
  </si>
  <si>
    <t>2007-2014</t>
  </si>
  <si>
    <t>Sainteny (2017)</t>
  </si>
  <si>
    <t>*Estimate calculated based on total support to coal power of €497 million during 2010-2015</t>
  </si>
  <si>
    <t>2016-2017</t>
  </si>
  <si>
    <t>2017-2019</t>
  </si>
  <si>
    <t>2007-2013</t>
  </si>
  <si>
    <t>2016 onwards**</t>
  </si>
  <si>
    <t>Not Available*</t>
  </si>
  <si>
    <t>Not Available**</t>
  </si>
  <si>
    <t>Not Available****</t>
  </si>
  <si>
    <t>*** Value split evenly across two categories</t>
  </si>
  <si>
    <t>**Estimate calculated based on a total allocation of €150 million and €250 million respectively, earmarked for job creation and infrastructure projects during 2013-2021</t>
  </si>
  <si>
    <t>2010-2015*</t>
  </si>
  <si>
    <t>2013-2021**</t>
  </si>
  <si>
    <t>2017-2020</t>
  </si>
  <si>
    <t>Beyond market ancillerary payments*</t>
  </si>
  <si>
    <t>2016**</t>
  </si>
  <si>
    <t>** Financial year 2016/2017</t>
  </si>
  <si>
    <t>* Replaced by capacity market (therefore not included in tracking of new subsidies)</t>
  </si>
  <si>
    <t>2015*</t>
  </si>
  <si>
    <t>* In 2015, the exemption for coal had a financial volume of €153.2 million, plus €0.86 million for the use in CHP (calculated with the minimum tax rate of €0.33 per Gigajoule) (Destatis, 2016).</t>
  </si>
  <si>
    <t>2016-2020</t>
  </si>
  <si>
    <t>**It is estimated that €1.6 billion in total 2016-2020 is allocated through the capacity reserve</t>
  </si>
  <si>
    <t>2. Transition support (workers and communities)</t>
  </si>
  <si>
    <t>Country / Subsidy category</t>
  </si>
  <si>
    <r>
      <rPr>
        <b/>
        <sz val="11"/>
        <color theme="1"/>
        <rFont val="Arial"/>
        <family val="2"/>
        <scheme val="minor"/>
      </rPr>
      <t>Methodology (see Policy briefing for further details on research methodology):</t>
    </r>
    <r>
      <rPr>
        <sz val="11"/>
        <color theme="1"/>
        <rFont val="Arial"/>
        <family val="2"/>
        <scheme val="minor"/>
      </rPr>
      <t xml:space="preserve">
Coal subsidy information was collected from online databases (e.g. OECD fossil fuels database and IEA energy technology RD&amp;D statistics), other published online sources, including policy documents and news articles, and with input from organisations based in each country reviewed. An ‘annual average estimate’ was calculated for each coal subsidy, by averaging the annual estimates available for any years from 2005 up to 2016. Where forward looking estimates were included (i.e. for 2017 and beyond), this is indicated, and the ‘annual average estimate’ is the annual average of the predicted expenditure per year, up to the proposed subsidy end date. Where data for certain years was missing (n/a), these years were excluded, and the annual average estimate was calculated based on years for which data was available. 
For the Czech Republic, Hungary, Poland and the UK, information provided in national currencies were converted into Euros using the average annual conversion rate for the relevant year. The yearly average exchange rates for currencies were used to obtain the relevant rates (Source: http://www.canadianforex.ca/forex-tools/historical-rate-tools/historical-exchange-rates). These Euro value conversions were averaged to obtain an ‘annual average estimate’.</t>
    </r>
  </si>
  <si>
    <t>Data not available</t>
  </si>
  <si>
    <t>TOTAL (10 countries)</t>
  </si>
  <si>
    <r>
      <t xml:space="preserve">Capacity reserve payments </t>
    </r>
    <r>
      <rPr>
        <b/>
        <sz val="9"/>
        <color theme="1"/>
        <rFont val="Arial"/>
        <family val="2"/>
        <scheme val="minor"/>
      </rPr>
      <t>(New!)</t>
    </r>
  </si>
  <si>
    <r>
      <t xml:space="preserve">PPC (51% government owned) support for new lignite production capacity </t>
    </r>
    <r>
      <rPr>
        <b/>
        <sz val="9"/>
        <color theme="1"/>
        <rFont val="Arial"/>
        <family val="2"/>
        <scheme val="minor"/>
      </rPr>
      <t>(New!)</t>
    </r>
    <r>
      <rPr>
        <sz val="8"/>
        <color theme="1"/>
        <rFont val="Arial"/>
        <family val="2"/>
        <scheme val="minor"/>
      </rPr>
      <t> </t>
    </r>
  </si>
  <si>
    <t>Cutting Europe’s lifelines to coal: coal subsidies in the Netherlands</t>
  </si>
  <si>
    <t>Cutting Europe’s lifelines to coal: coal subsidies in Italy</t>
  </si>
  <si>
    <t>Cutting Europe’s lifelines to coal: coal subsidies in Hungary</t>
  </si>
  <si>
    <t>Cutting Europe’s lifelines to coal: coal subsidies in Greece</t>
  </si>
  <si>
    <t>Cutting Europe’s lifelines to coal: coal subsidies in France</t>
  </si>
  <si>
    <t>Cutting Europe’s lifelines to coal: coal subsidies in Czech Republic</t>
  </si>
  <si>
    <t>Cutting Europe’s lifelines to coal: coal subsidies in Europe (€ average annual 2005-2016)</t>
  </si>
  <si>
    <t>Cutting Europe’s lifelines to coal: coal subsidies in Poland</t>
  </si>
  <si>
    <r>
      <t xml:space="preserve">Transition support </t>
    </r>
    <r>
      <rPr>
        <u/>
        <sz val="9"/>
        <color theme="1"/>
        <rFont val="Arial"/>
        <family val="2"/>
        <scheme val="minor"/>
      </rPr>
      <t xml:space="preserve">and </t>
    </r>
    <r>
      <rPr>
        <sz val="9"/>
        <color theme="1"/>
        <rFont val="Arial"/>
        <family val="2"/>
        <scheme val="minor"/>
      </rPr>
      <t>decommissioning and environmental rehabilitation***</t>
    </r>
  </si>
  <si>
    <r>
      <t>**</t>
    </r>
    <r>
      <rPr>
        <sz val="8"/>
        <color theme="1"/>
        <rFont val="Calibri"/>
        <family val="2"/>
      </rPr>
      <t>A total of €115 million (500 million zloty) was provided for OCR payments for all energy sources in 2016.</t>
    </r>
  </si>
  <si>
    <t>***The maximum annual cost of maintaining the strategic reserve is estimated at €40 million (174 million zloty).</t>
  </si>
  <si>
    <t>Cutting Europe’s lifelines to coal: coal subsidies in Spain</t>
  </si>
  <si>
    <t>Cutting Europe’s lifelines to coal: coal subsidies in the United Kingdom</t>
  </si>
  <si>
    <t>Cutting Europe’s lifelines to coal: coal subsidies in Germany</t>
  </si>
  <si>
    <t>Cutting Europe's lifelines to coal: tracking subsidies in 10 countries</t>
  </si>
  <si>
    <r>
      <t xml:space="preserve">Energy tax exemption for use of coal in electricity production </t>
    </r>
    <r>
      <rPr>
        <b/>
        <sz val="9"/>
        <color theme="1"/>
        <rFont val="Arial"/>
        <family val="2"/>
        <scheme val="minor"/>
      </rPr>
      <t>(New!)</t>
    </r>
  </si>
  <si>
    <r>
      <t xml:space="preserve">Intervention cold reserve </t>
    </r>
    <r>
      <rPr>
        <b/>
        <sz val="9"/>
        <color theme="1"/>
        <rFont val="Arial"/>
        <family val="2"/>
        <scheme val="minor"/>
      </rPr>
      <t>(New)</t>
    </r>
  </si>
  <si>
    <r>
      <t xml:space="preserve">State aid for the closure of the Paskov hard-coal mine </t>
    </r>
    <r>
      <rPr>
        <b/>
        <sz val="9"/>
        <color theme="1"/>
        <rFont val="Arial"/>
        <family val="2"/>
        <scheme val="minor"/>
      </rPr>
      <t>(New!)</t>
    </r>
  </si>
  <si>
    <r>
      <t xml:space="preserve">Supplementary Balancing Reserve </t>
    </r>
    <r>
      <rPr>
        <b/>
        <sz val="9"/>
        <color theme="1"/>
        <rFont val="Arial"/>
        <family val="2"/>
        <scheme val="minor"/>
      </rPr>
      <t>(New!)</t>
    </r>
  </si>
  <si>
    <r>
      <t xml:space="preserve">Capacity market </t>
    </r>
    <r>
      <rPr>
        <b/>
        <sz val="9"/>
        <color theme="1"/>
        <rFont val="Arial"/>
        <family val="2"/>
        <scheme val="minor"/>
      </rPr>
      <t>(New!)</t>
    </r>
  </si>
  <si>
    <r>
      <t xml:space="preserve">State aid to support the closure of coal mines </t>
    </r>
    <r>
      <rPr>
        <b/>
        <sz val="9"/>
        <color theme="1"/>
        <rFont val="Arial"/>
        <family val="2"/>
        <scheme val="minor"/>
      </rPr>
      <t>(New!)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</si>
</sst>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_-* #,##0.0_-;\-* #,##0.0_-;_-* &quot;-&quot;??_-;_-@_-"/>
  </numFmts>
  <fonts count="35">
    <font>
      <sz val="11"/>
      <color theme="1"/>
      <name val="Arial"/>
      <family val="2"/>
      <scheme val="minor"/>
    </font>
    <font>
      <sz val="12"/>
      <color theme="1"/>
      <name val="Arial"/>
      <family val="2"/>
      <scheme val="minor"/>
    </font>
    <font>
      <b/>
      <sz val="9"/>
      <color rgb="FF000000"/>
      <name val="Arial"/>
      <family val="2"/>
      <scheme val="minor"/>
    </font>
    <font>
      <sz val="9"/>
      <color rgb="FF000000"/>
      <name val="Arial"/>
      <family val="2"/>
      <scheme val="minor"/>
    </font>
    <font>
      <sz val="9"/>
      <color theme="1"/>
      <name val="Arial"/>
      <family val="2"/>
      <scheme val="minor"/>
    </font>
    <font>
      <sz val="9"/>
      <color rgb="FF0070C0"/>
      <name val="Arial"/>
      <family val="2"/>
      <scheme val="minor"/>
    </font>
    <font>
      <u/>
      <sz val="11"/>
      <color theme="10"/>
      <name val="Arial"/>
      <family val="2"/>
      <scheme val="minor"/>
    </font>
    <font>
      <b/>
      <sz val="9"/>
      <color theme="1"/>
      <name val="Arial"/>
      <family val="2"/>
      <scheme val="minor"/>
    </font>
    <font>
      <sz val="9"/>
      <name val="Arial"/>
      <family val="2"/>
      <scheme val="minor"/>
    </font>
    <font>
      <sz val="8"/>
      <color theme="1"/>
      <name val="Arial"/>
      <family val="2"/>
      <scheme val="minor"/>
    </font>
    <font>
      <sz val="11"/>
      <color theme="1"/>
      <name val="Arial"/>
      <family val="2"/>
      <scheme val="minor"/>
    </font>
    <font>
      <sz val="11"/>
      <color rgb="FFFF0000"/>
      <name val="Arial"/>
      <family val="2"/>
      <scheme val="minor"/>
    </font>
    <font>
      <sz val="9.9"/>
      <color theme="1"/>
      <name val="Calibri"/>
      <family val="2"/>
    </font>
    <font>
      <sz val="9"/>
      <color rgb="FFFF0000"/>
      <name val="Arial"/>
      <family val="2"/>
      <scheme val="minor"/>
    </font>
    <font>
      <b/>
      <sz val="9"/>
      <color rgb="FFFF0000"/>
      <name val="Arial"/>
      <family val="2"/>
      <scheme val="minor"/>
    </font>
    <font>
      <b/>
      <sz val="11"/>
      <color theme="1"/>
      <name val="Arial"/>
      <family val="2"/>
      <scheme val="minor"/>
    </font>
    <font>
      <b/>
      <i/>
      <sz val="9"/>
      <color theme="1"/>
      <name val="Arial"/>
      <family val="2"/>
      <scheme val="minor"/>
    </font>
    <font>
      <b/>
      <i/>
      <sz val="9"/>
      <color rgb="FF000000"/>
      <name val="Arial"/>
      <family val="2"/>
      <scheme val="minor"/>
    </font>
    <font>
      <b/>
      <sz val="12"/>
      <color theme="0"/>
      <name val="Arial"/>
      <family val="2"/>
      <scheme val="minor"/>
    </font>
    <font>
      <sz val="12"/>
      <color theme="0"/>
      <name val="Arial"/>
      <family val="2"/>
      <scheme val="minor"/>
    </font>
    <font>
      <sz val="8"/>
      <name val="Arial"/>
      <family val="2"/>
      <scheme val="minor"/>
    </font>
    <font>
      <b/>
      <u/>
      <sz val="11"/>
      <color theme="1"/>
      <name val="Arial"/>
      <scheme val="minor"/>
    </font>
    <font>
      <b/>
      <sz val="12"/>
      <color theme="0"/>
      <name val="Arial (Body)"/>
    </font>
    <font>
      <u/>
      <sz val="9"/>
      <color theme="1"/>
      <name val="Arial"/>
      <family val="2"/>
      <scheme val="minor"/>
    </font>
    <font>
      <u/>
      <sz val="9.9"/>
      <color theme="1"/>
      <name val="Arial"/>
      <family val="2"/>
      <scheme val="minor"/>
    </font>
    <font>
      <u/>
      <sz val="11"/>
      <color theme="1"/>
      <name val="Arial"/>
      <family val="2"/>
      <scheme val="minor"/>
    </font>
    <font>
      <sz val="9.9"/>
      <color theme="1"/>
      <name val="Arial"/>
      <family val="2"/>
      <scheme val="minor"/>
    </font>
    <font>
      <u/>
      <sz val="9"/>
      <color theme="1"/>
      <name val="Calibri"/>
      <family val="2"/>
    </font>
    <font>
      <sz val="8"/>
      <color theme="1"/>
      <name val="Calibri"/>
      <family val="2"/>
    </font>
    <font>
      <i/>
      <sz val="8"/>
      <color theme="1"/>
      <name val="Calibri"/>
      <family val="2"/>
    </font>
    <font>
      <u/>
      <sz val="9"/>
      <color theme="1"/>
      <name val="Arial (Body)"/>
    </font>
    <font>
      <sz val="8"/>
      <color rgb="FF000000"/>
      <name val="Calibri"/>
      <family val="2"/>
    </font>
    <font>
      <u/>
      <sz val="8"/>
      <color theme="10"/>
      <name val="Arial"/>
      <family val="2"/>
      <scheme val="minor"/>
    </font>
    <font>
      <b/>
      <sz val="8"/>
      <color rgb="FF000000"/>
      <name val="Arial"/>
      <family val="2"/>
      <scheme val="minor"/>
    </font>
    <font>
      <sz val="8"/>
      <color rgb="FF000000"/>
      <name val="Arial"/>
      <family val="2"/>
      <scheme val="minor"/>
    </font>
  </fonts>
  <fills count="6">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0"/>
        <bgColor indexed="64"/>
      </patternFill>
    </fill>
    <fill>
      <patternFill patternType="solid">
        <fgColor theme="2"/>
        <bgColor indexed="64"/>
      </patternFill>
    </fill>
  </fills>
  <borders count="14">
    <border>
      <left/>
      <right/>
      <top/>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
      <left style="medium">
        <color rgb="FFCCCCCC"/>
      </left>
      <right style="medium">
        <color rgb="FFCCCCCC"/>
      </right>
      <top style="medium">
        <color rgb="FFCCCCCC"/>
      </top>
      <bottom style="medium">
        <color rgb="FFCCCCCC"/>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6">
    <xf numFmtId="0" fontId="0" fillId="0" borderId="0"/>
    <xf numFmtId="0" fontId="6" fillId="0" borderId="0" applyNumberForma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167">
    <xf numFmtId="0" fontId="0" fillId="0" borderId="0" xfId="0"/>
    <xf numFmtId="0" fontId="4" fillId="0" borderId="0" xfId="0" applyFont="1"/>
    <xf numFmtId="0" fontId="5" fillId="0" borderId="0" xfId="0" applyFont="1" applyBorder="1" applyAlignment="1">
      <alignment vertical="center" wrapText="1"/>
    </xf>
    <xf numFmtId="0" fontId="5" fillId="0" borderId="0" xfId="0" applyFont="1" applyBorder="1" applyAlignment="1">
      <alignment horizontal="right" vertical="center" wrapText="1"/>
    </xf>
    <xf numFmtId="0" fontId="4" fillId="0" borderId="0" xfId="0" applyFont="1" applyAlignment="1"/>
    <xf numFmtId="0" fontId="4" fillId="0" borderId="0" xfId="0" applyFont="1" applyFill="1"/>
    <xf numFmtId="0" fontId="4" fillId="0" borderId="0" xfId="0" applyFont="1" applyFill="1" applyAlignment="1"/>
    <xf numFmtId="0" fontId="4" fillId="0" borderId="0" xfId="0" applyFont="1" applyAlignment="1">
      <alignment wrapText="1"/>
    </xf>
    <xf numFmtId="0" fontId="4" fillId="0" borderId="0" xfId="0" applyFont="1" applyFill="1" applyAlignment="1">
      <alignment wrapText="1"/>
    </xf>
    <xf numFmtId="0" fontId="0" fillId="0" borderId="0" xfId="0" applyBorder="1"/>
    <xf numFmtId="0" fontId="0" fillId="0" borderId="0" xfId="0" applyBorder="1" applyAlignment="1"/>
    <xf numFmtId="9" fontId="4" fillId="0" borderId="0" xfId="3" applyFont="1"/>
    <xf numFmtId="9" fontId="7" fillId="0" borderId="0" xfId="3" applyFont="1"/>
    <xf numFmtId="1" fontId="7" fillId="0" borderId="0" xfId="3" applyNumberFormat="1" applyFont="1"/>
    <xf numFmtId="0" fontId="7" fillId="0" borderId="0" xfId="0" applyFont="1" applyFill="1" applyAlignment="1">
      <alignment wrapText="1"/>
    </xf>
    <xf numFmtId="0" fontId="7" fillId="0" borderId="0" xfId="0" applyFont="1" applyFill="1"/>
    <xf numFmtId="1" fontId="7" fillId="0" borderId="0" xfId="3" applyNumberFormat="1" applyFont="1" applyFill="1"/>
    <xf numFmtId="0" fontId="0" fillId="0" borderId="0" xfId="0" applyFill="1"/>
    <xf numFmtId="9" fontId="5" fillId="0" borderId="0" xfId="3" applyFont="1" applyBorder="1" applyAlignment="1">
      <alignment vertical="center" wrapText="1"/>
    </xf>
    <xf numFmtId="0" fontId="0" fillId="0" borderId="0" xfId="0"/>
    <xf numFmtId="0" fontId="7" fillId="0" borderId="0" xfId="0" applyFont="1" applyAlignment="1">
      <alignment wrapText="1"/>
    </xf>
    <xf numFmtId="164" fontId="3" fillId="0" borderId="0" xfId="0" applyNumberFormat="1" applyFont="1" applyBorder="1" applyAlignment="1">
      <alignment horizontal="right" vertical="center" wrapText="1"/>
    </xf>
    <xf numFmtId="164" fontId="3" fillId="0" borderId="0" xfId="0" applyNumberFormat="1" applyFont="1" applyFill="1" applyBorder="1" applyAlignment="1">
      <alignment horizontal="right" vertical="center" wrapText="1"/>
    </xf>
    <xf numFmtId="164" fontId="8" fillId="0" borderId="0" xfId="0" applyNumberFormat="1" applyFont="1" applyBorder="1" applyAlignment="1">
      <alignment horizontal="right" vertical="center" wrapText="1"/>
    </xf>
    <xf numFmtId="164" fontId="4" fillId="0" borderId="3" xfId="0" applyNumberFormat="1" applyFont="1" applyFill="1" applyBorder="1" applyAlignment="1">
      <alignment horizontal="right" vertical="center" wrapText="1"/>
    </xf>
    <xf numFmtId="165" fontId="5" fillId="0" borderId="0" xfId="5" applyNumberFormat="1" applyFont="1" applyBorder="1" applyAlignment="1">
      <alignment vertical="center" wrapText="1"/>
    </xf>
    <xf numFmtId="0" fontId="4" fillId="0" borderId="0" xfId="0" applyFont="1" applyFill="1" applyBorder="1" applyAlignment="1">
      <alignment wrapText="1"/>
    </xf>
    <xf numFmtId="0" fontId="13" fillId="0" borderId="0" xfId="0" applyFont="1" applyAlignment="1"/>
    <xf numFmtId="0" fontId="0" fillId="0" borderId="0" xfId="0" applyFill="1" applyBorder="1"/>
    <xf numFmtId="0" fontId="11" fillId="0" borderId="0" xfId="0" applyFont="1" applyBorder="1"/>
    <xf numFmtId="0" fontId="14" fillId="0" borderId="0" xfId="0" applyFont="1" applyAlignment="1"/>
    <xf numFmtId="0" fontId="13" fillId="0" borderId="0" xfId="0" applyFont="1" applyFill="1" applyAlignment="1"/>
    <xf numFmtId="0" fontId="14" fillId="0" borderId="0" xfId="0" applyFont="1" applyFill="1" applyAlignment="1"/>
    <xf numFmtId="0" fontId="9" fillId="0" borderId="0" xfId="0" applyFont="1" applyFill="1" applyAlignment="1">
      <alignment vertical="center"/>
    </xf>
    <xf numFmtId="164" fontId="8" fillId="0" borderId="0" xfId="0" applyNumberFormat="1" applyFont="1" applyFill="1" applyBorder="1" applyAlignment="1">
      <alignment horizontal="right" vertical="center" wrapText="1"/>
    </xf>
    <xf numFmtId="0" fontId="9" fillId="0" borderId="0" xfId="0" applyFont="1" applyFill="1" applyBorder="1" applyAlignment="1">
      <alignment vertical="center"/>
    </xf>
    <xf numFmtId="43" fontId="4" fillId="0" borderId="0" xfId="5" applyFont="1" applyFill="1"/>
    <xf numFmtId="0" fontId="21" fillId="0" borderId="0" xfId="1" applyFont="1" applyBorder="1"/>
    <xf numFmtId="0" fontId="0" fillId="0" borderId="0" xfId="0" applyBorder="1" applyAlignment="1">
      <alignment wrapText="1"/>
    </xf>
    <xf numFmtId="0" fontId="18" fillId="2" borderId="0" xfId="0" applyFont="1" applyFill="1" applyBorder="1" applyAlignment="1">
      <alignment vertical="center"/>
    </xf>
    <xf numFmtId="0" fontId="1" fillId="0" borderId="0" xfId="0" applyFont="1" applyAlignment="1">
      <alignment vertical="center"/>
    </xf>
    <xf numFmtId="0" fontId="22" fillId="2" borderId="6" xfId="0" applyFont="1" applyFill="1" applyBorder="1" applyAlignment="1">
      <alignment vertical="center"/>
    </xf>
    <xf numFmtId="0" fontId="0" fillId="2" borderId="0" xfId="0"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7" fillId="0" borderId="7" xfId="0" applyFont="1" applyBorder="1" applyAlignment="1">
      <alignment horizontal="left" vertical="top" wrapText="1"/>
    </xf>
    <xf numFmtId="0" fontId="16" fillId="0" borderId="8" xfId="0" applyFont="1" applyBorder="1" applyAlignment="1">
      <alignment horizontal="left" vertical="top" wrapText="1"/>
    </xf>
    <xf numFmtId="0" fontId="17" fillId="0" borderId="8" xfId="0" applyFont="1" applyBorder="1" applyAlignment="1">
      <alignment horizontal="left" vertical="top" wrapText="1"/>
    </xf>
    <xf numFmtId="0" fontId="16" fillId="0" borderId="8" xfId="0" applyFont="1" applyFill="1" applyBorder="1" applyAlignment="1">
      <alignment horizontal="left" vertical="top" wrapText="1"/>
    </xf>
    <xf numFmtId="0" fontId="16" fillId="0" borderId="7" xfId="0" applyFont="1" applyBorder="1" applyAlignment="1">
      <alignment horizontal="left" vertical="top" wrapText="1"/>
    </xf>
    <xf numFmtId="0" fontId="7" fillId="0" borderId="2" xfId="0" applyFont="1" applyFill="1" applyBorder="1" applyAlignment="1">
      <alignment horizontal="left" vertical="top" wrapText="1"/>
    </xf>
    <xf numFmtId="0" fontId="7" fillId="0" borderId="9" xfId="0" applyFont="1" applyFill="1" applyBorder="1" applyAlignment="1">
      <alignment horizontal="left" vertical="top" wrapText="1"/>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0" xfId="0" applyFont="1" applyAlignment="1">
      <alignment horizontal="left" vertical="top"/>
    </xf>
    <xf numFmtId="0" fontId="7" fillId="0" borderId="1" xfId="0" applyFont="1" applyFill="1" applyBorder="1"/>
    <xf numFmtId="164" fontId="4" fillId="0" borderId="3" xfId="0" applyNumberFormat="1" applyFont="1" applyFill="1" applyBorder="1" applyAlignment="1">
      <alignment horizontal="right"/>
    </xf>
    <xf numFmtId="164" fontId="3" fillId="0" borderId="3" xfId="0" applyNumberFormat="1" applyFont="1" applyFill="1" applyBorder="1" applyAlignment="1">
      <alignment horizontal="right" vertical="center" wrapText="1"/>
    </xf>
    <xf numFmtId="164" fontId="7" fillId="0" borderId="2" xfId="0" applyNumberFormat="1" applyFont="1" applyFill="1" applyBorder="1" applyAlignment="1">
      <alignment horizontal="right"/>
    </xf>
    <xf numFmtId="0" fontId="4" fillId="0" borderId="10" xfId="0" applyFont="1" applyFill="1" applyBorder="1" applyAlignment="1">
      <alignment horizontal="right"/>
    </xf>
    <xf numFmtId="164" fontId="4" fillId="0" borderId="0" xfId="0" applyNumberFormat="1" applyFont="1" applyFill="1" applyBorder="1" applyAlignment="1">
      <alignment horizontal="right"/>
    </xf>
    <xf numFmtId="164" fontId="4" fillId="0" borderId="0" xfId="0" applyNumberFormat="1" applyFont="1" applyFill="1" applyBorder="1" applyAlignment="1">
      <alignment horizontal="right" vertical="center"/>
    </xf>
    <xf numFmtId="164" fontId="7" fillId="0" borderId="1" xfId="0" applyNumberFormat="1" applyFont="1" applyFill="1" applyBorder="1" applyAlignment="1">
      <alignment horizontal="right"/>
    </xf>
    <xf numFmtId="0" fontId="4" fillId="0" borderId="11" xfId="0" applyFont="1" applyFill="1" applyBorder="1" applyAlignment="1">
      <alignment horizontal="right"/>
    </xf>
    <xf numFmtId="0" fontId="7" fillId="0" borderId="1" xfId="0" applyFont="1" applyBorder="1"/>
    <xf numFmtId="164" fontId="4" fillId="0" borderId="0" xfId="0" applyNumberFormat="1" applyFont="1" applyBorder="1" applyAlignment="1">
      <alignment horizontal="right"/>
    </xf>
    <xf numFmtId="0" fontId="7" fillId="0" borderId="0" xfId="0" applyFont="1"/>
    <xf numFmtId="164" fontId="4" fillId="0" borderId="0" xfId="0" applyNumberFormat="1" applyFont="1" applyBorder="1" applyAlignment="1">
      <alignment horizontal="right" vertical="center" indent="1"/>
    </xf>
    <xf numFmtId="164" fontId="2" fillId="0" borderId="1"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indent="1"/>
    </xf>
    <xf numFmtId="0" fontId="7" fillId="0" borderId="12" xfId="0" applyFont="1" applyFill="1" applyBorder="1"/>
    <xf numFmtId="164" fontId="4" fillId="0" borderId="6" xfId="0" applyNumberFormat="1" applyFont="1" applyFill="1" applyBorder="1" applyAlignment="1">
      <alignment horizontal="right"/>
    </xf>
    <xf numFmtId="164" fontId="3" fillId="0" borderId="6" xfId="0" applyNumberFormat="1" applyFont="1" applyFill="1" applyBorder="1" applyAlignment="1">
      <alignment horizontal="right" vertical="center" wrapText="1"/>
    </xf>
    <xf numFmtId="164" fontId="2" fillId="0" borderId="12" xfId="0" applyNumberFormat="1" applyFont="1" applyFill="1" applyBorder="1" applyAlignment="1">
      <alignment horizontal="right" vertical="center" wrapText="1"/>
    </xf>
    <xf numFmtId="0" fontId="4" fillId="0" borderId="13" xfId="0" applyFont="1" applyFill="1" applyBorder="1" applyAlignment="1">
      <alignment horizontal="right"/>
    </xf>
    <xf numFmtId="0" fontId="7" fillId="3" borderId="9" xfId="0" applyFont="1" applyFill="1" applyBorder="1" applyAlignment="1">
      <alignment vertical="center" wrapText="1"/>
    </xf>
    <xf numFmtId="164" fontId="7" fillId="3" borderId="8" xfId="0" applyNumberFormat="1" applyFont="1" applyFill="1" applyBorder="1" applyAlignment="1">
      <alignment vertical="center"/>
    </xf>
    <xf numFmtId="164" fontId="7" fillId="3" borderId="7" xfId="0" applyNumberFormat="1" applyFont="1" applyFill="1" applyBorder="1" applyAlignment="1">
      <alignment vertical="center"/>
    </xf>
    <xf numFmtId="164" fontId="7" fillId="3" borderId="9" xfId="0" applyNumberFormat="1" applyFont="1" applyFill="1" applyBorder="1" applyAlignment="1">
      <alignment vertical="center"/>
    </xf>
    <xf numFmtId="0" fontId="7" fillId="3" borderId="9" xfId="0" applyFont="1" applyFill="1" applyBorder="1" applyAlignment="1">
      <alignment vertical="center"/>
    </xf>
    <xf numFmtId="0" fontId="7" fillId="0" borderId="0" xfId="0" applyFont="1" applyBorder="1"/>
    <xf numFmtId="9" fontId="4" fillId="0" borderId="3" xfId="3" applyFont="1" applyBorder="1"/>
    <xf numFmtId="0" fontId="4" fillId="0" borderId="0" xfId="0" applyFont="1" applyBorder="1"/>
    <xf numFmtId="0" fontId="7" fillId="0" borderId="11" xfId="0" applyFont="1" applyBorder="1"/>
    <xf numFmtId="0" fontId="18" fillId="2" borderId="0" xfId="0" applyFont="1" applyFill="1" applyAlignment="1">
      <alignment vertical="center"/>
    </xf>
    <xf numFmtId="0" fontId="19" fillId="2" borderId="0" xfId="0" applyFont="1" applyFill="1" applyAlignment="1">
      <alignment vertical="center" wrapText="1"/>
    </xf>
    <xf numFmtId="0" fontId="19" fillId="2" borderId="0" xfId="0" applyFont="1" applyFill="1" applyBorder="1" applyAlignment="1">
      <alignment vertical="center"/>
    </xf>
    <xf numFmtId="0" fontId="4" fillId="0" borderId="0" xfId="0" applyFont="1" applyFill="1" applyAlignment="1">
      <alignment horizontal="left" wrapText="1"/>
    </xf>
    <xf numFmtId="0" fontId="4" fillId="0" borderId="0" xfId="0" applyFont="1" applyFill="1" applyBorder="1" applyAlignment="1">
      <alignment horizontal="left" wrapText="1"/>
    </xf>
    <xf numFmtId="0" fontId="18" fillId="2" borderId="0" xfId="0" applyFont="1" applyFill="1" applyAlignment="1">
      <alignment vertical="center" wrapText="1"/>
    </xf>
    <xf numFmtId="0" fontId="7" fillId="0" borderId="0" xfId="0" applyFont="1" applyFill="1" applyAlignment="1">
      <alignment horizontal="left" wrapText="1"/>
    </xf>
    <xf numFmtId="0" fontId="7" fillId="0" borderId="0" xfId="0" applyFont="1" applyFill="1" applyBorder="1" applyAlignment="1">
      <alignment wrapText="1"/>
    </xf>
    <xf numFmtId="0" fontId="19" fillId="2" borderId="0" xfId="0" applyFont="1" applyFill="1" applyBorder="1" applyAlignment="1">
      <alignment vertical="center" wrapText="1"/>
    </xf>
    <xf numFmtId="0" fontId="4" fillId="0" borderId="0" xfId="0" applyFont="1" applyBorder="1" applyAlignment="1">
      <alignment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6" xfId="0" applyFont="1" applyFill="1" applyBorder="1" applyAlignment="1">
      <alignment horizontal="left" vertical="top" wrapText="1"/>
    </xf>
    <xf numFmtId="164" fontId="7" fillId="0" borderId="6" xfId="2" applyNumberFormat="1" applyFont="1" applyFill="1" applyBorder="1" applyAlignment="1">
      <alignment horizontal="left" vertical="top" wrapText="1"/>
    </xf>
    <xf numFmtId="0" fontId="7" fillId="0" borderId="6" xfId="0" applyFont="1" applyBorder="1" applyAlignment="1">
      <alignment horizontal="left" vertical="top" wrapText="1"/>
    </xf>
    <xf numFmtId="0" fontId="7" fillId="0" borderId="6" xfId="0" applyFont="1" applyBorder="1" applyAlignment="1">
      <alignment horizontal="left" vertical="top"/>
    </xf>
    <xf numFmtId="0" fontId="4" fillId="0" borderId="8" xfId="0" applyFont="1" applyFill="1" applyBorder="1" applyAlignment="1">
      <alignment horizontal="left" vertical="top" wrapText="1"/>
    </xf>
    <xf numFmtId="164" fontId="7" fillId="0" borderId="8" xfId="2" applyNumberFormat="1" applyFont="1" applyFill="1" applyBorder="1" applyAlignment="1">
      <alignment horizontal="left" vertical="top" wrapText="1"/>
    </xf>
    <xf numFmtId="0" fontId="4" fillId="0" borderId="6" xfId="0" applyFont="1" applyFill="1" applyBorder="1" applyAlignment="1">
      <alignment horizontal="left" wrapText="1"/>
    </xf>
    <xf numFmtId="164" fontId="7" fillId="0" borderId="6" xfId="0" applyNumberFormat="1" applyFont="1" applyFill="1" applyBorder="1" applyAlignment="1">
      <alignment horizontal="left" wrapText="1"/>
    </xf>
    <xf numFmtId="0" fontId="23" fillId="0" borderId="6" xfId="1" applyFont="1" applyFill="1" applyBorder="1" applyAlignment="1">
      <alignment horizontal="left" vertical="top" wrapText="1"/>
    </xf>
    <xf numFmtId="0" fontId="7" fillId="0" borderId="6" xfId="2" applyNumberFormat="1" applyFont="1" applyFill="1" applyBorder="1" applyAlignment="1">
      <alignment horizontal="left" vertical="top" wrapText="1"/>
    </xf>
    <xf numFmtId="0" fontId="12" fillId="0" borderId="8" xfId="0" applyFont="1" applyFill="1" applyBorder="1" applyAlignment="1">
      <alignment horizontal="left" vertical="top" wrapText="1"/>
    </xf>
    <xf numFmtId="0" fontId="24" fillId="0" borderId="8" xfId="0" applyFont="1" applyFill="1" applyBorder="1" applyAlignment="1">
      <alignment horizontal="left" vertical="top"/>
    </xf>
    <xf numFmtId="0" fontId="19" fillId="2" borderId="0" xfId="0" applyFont="1" applyFill="1" applyBorder="1" applyAlignment="1">
      <alignment horizontal="left" vertical="center"/>
    </xf>
    <xf numFmtId="0" fontId="0" fillId="0" borderId="8" xfId="0" applyFont="1" applyFill="1" applyBorder="1" applyAlignment="1">
      <alignment horizontal="left" vertical="top"/>
    </xf>
    <xf numFmtId="0" fontId="0" fillId="0" borderId="0" xfId="0" applyFill="1" applyBorder="1" applyAlignment="1">
      <alignment horizontal="left"/>
    </xf>
    <xf numFmtId="0" fontId="0" fillId="0" borderId="0" xfId="0" applyBorder="1" applyAlignment="1">
      <alignment horizontal="left"/>
    </xf>
    <xf numFmtId="0" fontId="7" fillId="0" borderId="6" xfId="0" applyFont="1" applyFill="1" applyBorder="1" applyAlignment="1">
      <alignment horizontal="left" vertical="top" wrapText="1"/>
    </xf>
    <xf numFmtId="164" fontId="4" fillId="0" borderId="8" xfId="0" applyNumberFormat="1" applyFont="1" applyFill="1" applyBorder="1" applyAlignment="1">
      <alignment horizontal="left" vertical="top" wrapText="1"/>
    </xf>
    <xf numFmtId="0" fontId="25" fillId="0" borderId="8" xfId="1" applyFont="1" applyFill="1" applyBorder="1" applyAlignment="1">
      <alignment horizontal="left" vertical="top" wrapText="1"/>
    </xf>
    <xf numFmtId="0" fontId="26" fillId="0" borderId="8" xfId="0" applyFont="1" applyFill="1" applyBorder="1" applyAlignment="1">
      <alignment horizontal="left" vertical="top"/>
    </xf>
    <xf numFmtId="0" fontId="4" fillId="0" borderId="8" xfId="0" applyFont="1" applyFill="1" applyBorder="1" applyAlignment="1">
      <alignment horizontal="left" vertical="top"/>
    </xf>
    <xf numFmtId="164" fontId="7" fillId="0" borderId="8" xfId="0" applyNumberFormat="1" applyFont="1" applyFill="1" applyBorder="1" applyAlignment="1">
      <alignment horizontal="left" vertical="top" wrapText="1"/>
    </xf>
    <xf numFmtId="0" fontId="19" fillId="2" borderId="0" xfId="0" applyFont="1" applyFill="1" applyAlignment="1">
      <alignment vertical="center"/>
    </xf>
    <xf numFmtId="0" fontId="0" fillId="0" borderId="0" xfId="0" applyFont="1"/>
    <xf numFmtId="0" fontId="0" fillId="0" borderId="0" xfId="0" applyFont="1" applyAlignment="1">
      <alignment horizontal="left" vertical="top"/>
    </xf>
    <xf numFmtId="0" fontId="0" fillId="0" borderId="0" xfId="0" applyFont="1" applyBorder="1" applyAlignment="1">
      <alignment horizontal="left" vertical="top"/>
    </xf>
    <xf numFmtId="0" fontId="9" fillId="0" borderId="0" xfId="0" applyFont="1" applyBorder="1" applyAlignment="1">
      <alignment horizontal="left" vertical="top"/>
    </xf>
    <xf numFmtId="0" fontId="4" fillId="0" borderId="8" xfId="0" applyFont="1" applyBorder="1" applyAlignment="1">
      <alignment horizontal="left" vertical="top" wrapText="1"/>
    </xf>
    <xf numFmtId="0" fontId="25" fillId="0" borderId="8" xfId="1" applyFont="1" applyBorder="1" applyAlignment="1">
      <alignment horizontal="left" vertical="top" wrapText="1"/>
    </xf>
    <xf numFmtId="0" fontId="25" fillId="0" borderId="8" xfId="1" applyFont="1" applyBorder="1" applyAlignment="1">
      <alignment horizontal="left" vertical="top"/>
    </xf>
    <xf numFmtId="0" fontId="0" fillId="0" borderId="8" xfId="0" applyFont="1" applyBorder="1" applyAlignment="1">
      <alignment horizontal="left" vertical="top"/>
    </xf>
    <xf numFmtId="0" fontId="7" fillId="0" borderId="8" xfId="0" applyFont="1" applyBorder="1" applyAlignment="1">
      <alignment horizontal="left" vertical="top" wrapText="1"/>
    </xf>
    <xf numFmtId="164" fontId="7" fillId="0" borderId="8" xfId="0" applyNumberFormat="1" applyFont="1" applyBorder="1" applyAlignment="1">
      <alignment horizontal="left" vertical="top" wrapText="1"/>
    </xf>
    <xf numFmtId="0" fontId="4" fillId="2" borderId="0" xfId="0" applyFont="1" applyFill="1" applyAlignment="1"/>
    <xf numFmtId="0" fontId="19" fillId="4" borderId="0" xfId="0" applyFont="1" applyFill="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23" fillId="0" borderId="8" xfId="1" applyFont="1" applyFill="1" applyBorder="1" applyAlignment="1">
      <alignment horizontal="left" vertical="top" wrapText="1"/>
    </xf>
    <xf numFmtId="164" fontId="7" fillId="0" borderId="8" xfId="0" applyNumberFormat="1" applyFont="1" applyBorder="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22"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8" fillId="0" borderId="0" xfId="0" applyFont="1" applyFill="1" applyAlignment="1">
      <alignment vertical="center"/>
    </xf>
    <xf numFmtId="0" fontId="9" fillId="0" borderId="0" xfId="0" applyFont="1" applyFill="1"/>
    <xf numFmtId="0" fontId="29" fillId="0" borderId="0" xfId="0" applyFont="1" applyFill="1" applyAlignment="1">
      <alignment vertical="center"/>
    </xf>
    <xf numFmtId="0" fontId="4" fillId="0" borderId="6" xfId="0" applyFont="1" applyBorder="1" applyAlignment="1">
      <alignment horizontal="left" vertical="top" wrapText="1"/>
    </xf>
    <xf numFmtId="164" fontId="4" fillId="0" borderId="6" xfId="0" applyNumberFormat="1" applyFont="1" applyFill="1" applyBorder="1" applyAlignment="1">
      <alignment horizontal="left" vertical="top" wrapText="1"/>
    </xf>
    <xf numFmtId="0" fontId="27" fillId="0" borderId="8" xfId="0" applyFont="1" applyFill="1" applyBorder="1" applyAlignment="1">
      <alignment horizontal="left" vertical="top" wrapText="1"/>
    </xf>
    <xf numFmtId="0" fontId="30" fillId="0" borderId="8" xfId="1" applyFont="1" applyFill="1" applyBorder="1" applyAlignment="1">
      <alignment horizontal="left" vertical="top" wrapText="1"/>
    </xf>
    <xf numFmtId="0" fontId="23" fillId="0" borderId="8" xfId="0" applyFont="1" applyFill="1" applyBorder="1" applyAlignment="1">
      <alignment horizontal="left" vertical="top" wrapText="1"/>
    </xf>
    <xf numFmtId="0" fontId="23" fillId="0" borderId="6" xfId="0" applyFont="1" applyFill="1" applyBorder="1" applyAlignment="1">
      <alignment horizontal="left" vertical="top" wrapText="1"/>
    </xf>
    <xf numFmtId="0" fontId="0" fillId="0" borderId="0" xfId="0" applyBorder="1" applyAlignment="1">
      <alignment vertical="center"/>
    </xf>
    <xf numFmtId="0" fontId="9" fillId="0" borderId="0" xfId="0" applyFont="1" applyFill="1" applyAlignment="1"/>
    <xf numFmtId="0" fontId="9" fillId="0" borderId="0" xfId="0" applyFont="1" applyBorder="1"/>
    <xf numFmtId="0" fontId="31" fillId="0" borderId="5" xfId="0" applyFont="1" applyFill="1" applyBorder="1"/>
    <xf numFmtId="0" fontId="9" fillId="0" borderId="0" xfId="0" applyFont="1" applyFill="1" applyBorder="1"/>
    <xf numFmtId="0" fontId="9" fillId="0" borderId="0" xfId="0" applyFont="1" applyBorder="1" applyAlignment="1">
      <alignment horizontal="left"/>
    </xf>
    <xf numFmtId="0" fontId="9" fillId="0" borderId="0" xfId="0" applyFont="1" applyFill="1" applyBorder="1" applyAlignment="1">
      <alignment horizontal="left"/>
    </xf>
    <xf numFmtId="0" fontId="4" fillId="0" borderId="8" xfId="1" applyFont="1" applyFill="1" applyBorder="1" applyAlignment="1">
      <alignment horizontal="left" vertical="top" wrapText="1"/>
    </xf>
    <xf numFmtId="0" fontId="32" fillId="0" borderId="0" xfId="1" applyFont="1" applyFill="1" applyBorder="1" applyAlignment="1">
      <alignment vertical="center"/>
    </xf>
    <xf numFmtId="0" fontId="4" fillId="0" borderId="0" xfId="0" applyFont="1" applyAlignment="1">
      <alignment vertical="center"/>
    </xf>
    <xf numFmtId="164" fontId="4" fillId="0" borderId="8" xfId="0" applyNumberFormat="1" applyFont="1" applyBorder="1" applyAlignment="1">
      <alignment horizontal="left" vertical="top" wrapText="1"/>
    </xf>
    <xf numFmtId="0" fontId="23" fillId="0" borderId="8" xfId="1" applyFont="1" applyBorder="1" applyAlignment="1">
      <alignment horizontal="left" vertical="top" wrapText="1"/>
    </xf>
    <xf numFmtId="164" fontId="33" fillId="0" borderId="0" xfId="0" applyNumberFormat="1" applyFont="1" applyFill="1" applyBorder="1" applyAlignment="1">
      <alignment horizontal="right" vertical="center" wrapText="1"/>
    </xf>
    <xf numFmtId="0" fontId="34" fillId="0" borderId="0" xfId="0" applyFont="1" applyFill="1"/>
    <xf numFmtId="0" fontId="4" fillId="5" borderId="8" xfId="0" applyFont="1" applyFill="1" applyBorder="1" applyAlignment="1">
      <alignment horizontal="left" vertical="top" wrapText="1"/>
    </xf>
    <xf numFmtId="164" fontId="3" fillId="5" borderId="0" xfId="0" applyNumberFormat="1" applyFont="1" applyFill="1" applyBorder="1" applyAlignment="1">
      <alignment horizontal="right" vertical="center" wrapText="1"/>
    </xf>
  </cellXfs>
  <cellStyles count="6">
    <cellStyle name="Comma" xfId="5" builtinId="3"/>
    <cellStyle name="Currency" xfId="2" builtinId="4"/>
    <cellStyle name="Currency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DI Theme">
  <a:themeElements>
    <a:clrScheme name="ODI style">
      <a:dk1>
        <a:sysClr val="windowText" lastClr="000000"/>
      </a:dk1>
      <a:lt1>
        <a:sysClr val="window" lastClr="FFFFFF"/>
      </a:lt1>
      <a:dk2>
        <a:srgbClr val="2E757D"/>
      </a:dk2>
      <a:lt2>
        <a:srgbClr val="FFFFFF"/>
      </a:lt2>
      <a:accent1>
        <a:srgbClr val="2E7572"/>
      </a:accent1>
      <a:accent2>
        <a:srgbClr val="E45548"/>
      </a:accent2>
      <a:accent3>
        <a:srgbClr val="B9B8B9"/>
      </a:accent3>
      <a:accent4>
        <a:srgbClr val="7E6CA2"/>
      </a:accent4>
      <a:accent5>
        <a:srgbClr val="E1AD26"/>
      </a:accent5>
      <a:accent6>
        <a:srgbClr val="3FBFBB"/>
      </a:accent6>
      <a:hlink>
        <a:srgbClr val="E4555D"/>
      </a:hlink>
      <a:folHlink>
        <a:srgbClr val="E4554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europa.eu/rapid/press-release_IP-16-3824_en.htm" TargetMode="External"/><Relationship Id="rId2" Type="http://schemas.openxmlformats.org/officeDocument/2006/relationships/hyperlink" Target="http://europa.eu/rapid/press-release_IP-16-3824_en.htm" TargetMode="External"/><Relationship Id="rId1" Type="http://schemas.openxmlformats.org/officeDocument/2006/relationships/hyperlink" Target="http://carbonmarketwatch.org/wp-content/uploads/2016/04/Fossil-fuel-subsidies-from-Europes-carbon-market-final-web.pdf" TargetMode="External"/><Relationship Id="rId6" Type="http://schemas.openxmlformats.org/officeDocument/2006/relationships/printerSettings" Target="../printerSettings/printerSettings9.bin"/><Relationship Id="rId5" Type="http://schemas.openxmlformats.org/officeDocument/2006/relationships/hyperlink" Target="http://stats.oecd.org/BrandedView.aspx?oecd_bv_id=enetech-data-en&amp;doi=data-00488-en" TargetMode="External"/><Relationship Id="rId4" Type="http://schemas.openxmlformats.org/officeDocument/2006/relationships/hyperlink" Target="http://www.raponline.org/wp-content/uploads/2016/05/fae-elementsmarketdesignpoland-2015-oct.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ecd.org/site/tadffss/data/" TargetMode="External"/><Relationship Id="rId7" Type="http://schemas.openxmlformats.org/officeDocument/2006/relationships/printerSettings" Target="../printerSettings/printerSettings10.bin"/><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 Id="rId6" Type="http://schemas.openxmlformats.org/officeDocument/2006/relationships/hyperlink" Target="http://stats.oecd.org/BrandedView.aspx?oecd_bv_id=enetech-data-en&amp;doi=data-00488-en" TargetMode="External"/><Relationship Id="rId5" Type="http://schemas.openxmlformats.org/officeDocument/2006/relationships/hyperlink" Target="http://www.climatechangenews.com/2016/12/13/spains-hidden-e1bn-subsidy-to-coal-gas-power-plants/" TargetMode="External"/><Relationship Id="rId4" Type="http://schemas.openxmlformats.org/officeDocument/2006/relationships/hyperlink" Target="http://www.oecd.org/site/tadffss/data/"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tats.oecd.org/Index.aspx?DataSetCode=FFS_GBR" TargetMode="External"/><Relationship Id="rId7" Type="http://schemas.openxmlformats.org/officeDocument/2006/relationships/hyperlink" Target="http://stats.oecd.org/BrandedView.aspx?oecd_bv_id=enetech-data-en&amp;doi=data-00488-en" TargetMode="External"/><Relationship Id="rId2" Type="http://schemas.openxmlformats.org/officeDocument/2006/relationships/hyperlink" Target="http://stats.oecd.org/Index.aspx?DataSetCode=FFS_GBR" TargetMode="External"/><Relationship Id="rId1" Type="http://schemas.openxmlformats.org/officeDocument/2006/relationships/hyperlink" Target="http://stats.oecd.org/Index.aspx?DataSetCode=FFS_GBR" TargetMode="External"/><Relationship Id="rId6" Type="http://schemas.openxmlformats.org/officeDocument/2006/relationships/hyperlink" Target="http://energyandcarbon.com/european-capacity-payments-keeping-ageing-coal-power-plants-alive/" TargetMode="External"/><Relationship Id="rId5" Type="http://schemas.openxmlformats.org/officeDocument/2006/relationships/hyperlink" Target="http://www2.nationalgrid.com/UK/Industry-information/System-charges/Electricity-transmission/News/IndustryLetterBlackStartCostRecovery2016/" TargetMode="External"/><Relationship Id="rId4" Type="http://schemas.openxmlformats.org/officeDocument/2006/relationships/hyperlink" Target="http://stats.oecd.org/Index.aspx?DataSetCode=FFS_GB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carbonmarketwatch.org/wp-content/uploads/2016/04/Fossil-fuel-subsidies-from-Europes-carbon-market-final-web.pdf" TargetMode="External"/><Relationship Id="rId2" Type="http://schemas.openxmlformats.org/officeDocument/2006/relationships/hyperlink" Target="http://stats.oecd.org/Index.aspx?DataSetCode=FFS_CZE" TargetMode="External"/><Relationship Id="rId1" Type="http://schemas.openxmlformats.org/officeDocument/2006/relationships/hyperlink" Target="http://stats.oecd.org/Index.aspx?DataSetCode=FFS_CZE" TargetMode="External"/><Relationship Id="rId6" Type="http://schemas.openxmlformats.org/officeDocument/2006/relationships/printerSettings" Target="../printerSettings/printerSettings2.bin"/><Relationship Id="rId5" Type="http://schemas.openxmlformats.org/officeDocument/2006/relationships/hyperlink" Target="http://stats.oecd.org/Index.aspx?DataSetCode=FFS_CZE" TargetMode="External"/><Relationship Id="rId4" Type="http://schemas.openxmlformats.org/officeDocument/2006/relationships/hyperlink" Target="http://ec.europa.eu/competition/state_aid/cases/254578/254578_1680719_130_2.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ats.oecd.org/BrandedView.aspx?oecd_bv_id=enetech-data-en&amp;doi=data-00488-en" TargetMode="External"/><Relationship Id="rId1" Type="http://schemas.openxmlformats.org/officeDocument/2006/relationships/hyperlink" Target="http://www.oecd.org/site/tadffss/dat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estatis.de/DE/Publikationen/Thematisch/FinanzenSteuern/Steuern/Verbrauchsteuer/Energiesteuer2140930157005.xlsx?__blob=publicationFile" TargetMode="External"/><Relationship Id="rId13" Type="http://schemas.openxmlformats.org/officeDocument/2006/relationships/printerSettings" Target="../printerSettings/printerSettings4.bin"/><Relationship Id="rId3" Type="http://schemas.openxmlformats.org/officeDocument/2006/relationships/hyperlink" Target="http://www.foes.de/pdf/2015-01-Was-Strom-wirklich-kostet-lang.pdf" TargetMode="External"/><Relationship Id="rId7" Type="http://schemas.openxmlformats.org/officeDocument/2006/relationships/hyperlink" Target="http://www.foes.de/pdf/2015-01-Was-Strom-wirklich-kostet-lang.pdf" TargetMode="External"/><Relationship Id="rId12" Type="http://schemas.openxmlformats.org/officeDocument/2006/relationships/hyperlink" Target="http://ec.europa.eu/competition/state_aid/cases/261321/261321_1762504_158_2.pdf" TargetMode="External"/><Relationship Id="rId2" Type="http://schemas.openxmlformats.org/officeDocument/2006/relationships/hyperlink" Target="http://www.foes.de/pdf/2015-01-Was-Strom-wirklich-kostet-lang.pdf" TargetMode="External"/><Relationship Id="rId1" Type="http://schemas.openxmlformats.org/officeDocument/2006/relationships/hyperlink" Target="http://www.foes.de/pdf/2015-01-Was-Strom-wirklich-kostet-lang.pdf" TargetMode="External"/><Relationship Id="rId6" Type="http://schemas.openxmlformats.org/officeDocument/2006/relationships/hyperlink" Target="http://www.foes.de/pdf/2015-01-Was-Strom-wirklich-kostet-lang.pdf" TargetMode="External"/><Relationship Id="rId11" Type="http://schemas.openxmlformats.org/officeDocument/2006/relationships/hyperlink" Target="http://stats.oecd.org/BrandedView.aspx?oecd_bv_id=enetech-data-en&amp;doi=data-00488-en" TargetMode="External"/><Relationship Id="rId5" Type="http://schemas.openxmlformats.org/officeDocument/2006/relationships/hyperlink" Target="http://www.foes.de/pdf/2015-01-Was-Strom-wirklich-kostet-lang.pdf" TargetMode="External"/><Relationship Id="rId10" Type="http://schemas.openxmlformats.org/officeDocument/2006/relationships/hyperlink" Target="https://www.umweltbundesamt.de/en/publikationen/environmentally-harmful-subsidies-in-germany-2014" TargetMode="External"/><Relationship Id="rId4" Type="http://schemas.openxmlformats.org/officeDocument/2006/relationships/hyperlink" Target="http://www.foes.de/pdf/2015-01-Was-Strom-wirklich-kostet-lang.pdf" TargetMode="External"/><Relationship Id="rId9" Type="http://schemas.openxmlformats.org/officeDocument/2006/relationships/hyperlink" Target="http://www.foes.de/pdf/2015-11-FOES-Gesellschaftliche-Kosten-der-Braunkohle.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guardian.com/environment/2016/nov/03/greece-set-to-win-175m-from-eu-climate-scheme-to-build-two-coal-plants" TargetMode="External"/><Relationship Id="rId2" Type="http://schemas.openxmlformats.org/officeDocument/2006/relationships/hyperlink" Target="http://www.oecd.org/site/tadffss/data/" TargetMode="External"/><Relationship Id="rId1" Type="http://schemas.openxmlformats.org/officeDocument/2006/relationships/hyperlink" Target="http://www.rae.gr/site/file/system/docs/misc1/20102011/29071402" TargetMode="External"/><Relationship Id="rId5" Type="http://schemas.openxmlformats.org/officeDocument/2006/relationships/printerSettings" Target="../printerSettings/printerSettings5.bin"/><Relationship Id="rId4" Type="http://schemas.openxmlformats.org/officeDocument/2006/relationships/hyperlink" Target="http://www.oecd.org/site/tadffss/data/"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ecd.org/site/tadffss/data/" TargetMode="External"/><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 Id="rId6" Type="http://schemas.openxmlformats.org/officeDocument/2006/relationships/printerSettings" Target="../printerSettings/printerSettings6.bin"/><Relationship Id="rId5" Type="http://schemas.openxmlformats.org/officeDocument/2006/relationships/hyperlink" Target="http://www.oecd.org/site/tadffss/data/" TargetMode="External"/><Relationship Id="rId4" Type="http://schemas.openxmlformats.org/officeDocument/2006/relationships/hyperlink" Target="http://www.oecd.org/site/tadffss/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tats.oecd.org/BrandedView.aspx?oecd_bv_id=enetech-data-en&amp;doi=data-00488-en"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rijksoverheid.nl/binaries/rijksoverheid/documenten/kamerstukken/2015/09/15/belastingplan-2016/bp-2016-wetsvoorstel.pdf" TargetMode="External"/><Relationship Id="rId2" Type="http://schemas.openxmlformats.org/officeDocument/2006/relationships/hyperlink" Target="http://www.fluxenergie.nl/40-sde-subsidie-gaat-naar-kolencentrales-bijstook-biomassa/" TargetMode="External"/><Relationship Id="rId1" Type="http://schemas.openxmlformats.org/officeDocument/2006/relationships/hyperlink" Target="http://edepot.wur.nl/369655" TargetMode="External"/><Relationship Id="rId5" Type="http://schemas.openxmlformats.org/officeDocument/2006/relationships/printerSettings" Target="../printerSettings/printerSettings8.bin"/><Relationship Id="rId4" Type="http://schemas.openxmlformats.org/officeDocument/2006/relationships/hyperlink" Target="http://stats.oecd.org/BrandedView.aspx?oecd_bv_id=enetech-data-en&amp;doi=data-0048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2"/>
  <sheetViews>
    <sheetView showGridLines="0" topLeftCell="B8" workbookViewId="0">
      <selection activeCell="B11" sqref="B11"/>
    </sheetView>
  </sheetViews>
  <sheetFormatPr defaultColWidth="8.83203125" defaultRowHeight="14"/>
  <cols>
    <col min="1" max="1" width="0" hidden="1" customWidth="1"/>
    <col min="2" max="2" width="116.83203125" style="9" customWidth="1"/>
  </cols>
  <sheetData>
    <row r="1" spans="2:2" s="40" customFormat="1" ht="35" customHeight="1">
      <c r="B1" s="39" t="s">
        <v>214</v>
      </c>
    </row>
    <row r="2" spans="2:2" s="19" customFormat="1" ht="27" customHeight="1">
      <c r="B2" s="37" t="s">
        <v>8</v>
      </c>
    </row>
    <row r="3" spans="2:2" s="19" customFormat="1" ht="27" customHeight="1">
      <c r="B3" s="37" t="s">
        <v>9</v>
      </c>
    </row>
    <row r="4" spans="2:2" s="19" customFormat="1" ht="27" customHeight="1">
      <c r="B4" s="37" t="s">
        <v>10</v>
      </c>
    </row>
    <row r="5" spans="2:2" s="19" customFormat="1" ht="27" customHeight="1">
      <c r="B5" s="37" t="s">
        <v>11</v>
      </c>
    </row>
    <row r="6" spans="2:2" ht="27" customHeight="1">
      <c r="B6" s="37" t="s">
        <v>12</v>
      </c>
    </row>
    <row r="7" spans="2:2" s="19" customFormat="1" ht="27" customHeight="1">
      <c r="B7" s="37" t="s">
        <v>13</v>
      </c>
    </row>
    <row r="8" spans="2:2" s="19" customFormat="1" ht="27" customHeight="1">
      <c r="B8" s="37" t="s">
        <v>14</v>
      </c>
    </row>
    <row r="9" spans="2:2" s="19" customFormat="1" ht="27" customHeight="1">
      <c r="B9" s="37" t="s">
        <v>15</v>
      </c>
    </row>
    <row r="10" spans="2:2" s="19" customFormat="1" ht="27" customHeight="1">
      <c r="B10" s="37" t="s">
        <v>16</v>
      </c>
    </row>
    <row r="11" spans="2:2" ht="27" customHeight="1">
      <c r="B11" s="37" t="s">
        <v>90</v>
      </c>
    </row>
    <row r="12" spans="2:2" ht="211" customHeight="1">
      <c r="B12" s="38" t="s">
        <v>195</v>
      </c>
    </row>
  </sheetData>
  <phoneticPr fontId="20" type="noConversion"/>
  <hyperlinks>
    <hyperlink ref="B2" location="'Czech Republic'!A1" display="Czech Republic"/>
    <hyperlink ref="B3" location="France!A1" display="France"/>
    <hyperlink ref="B4" location="Germany!A1" display="Germany"/>
    <hyperlink ref="B5" location="Greece!A1" display="Greece"/>
    <hyperlink ref="B6" location="Hungary!A1" display="Hungary"/>
    <hyperlink ref="B7" location="Italy!A1" display="Italy"/>
    <hyperlink ref="B8" location="Netherlands!A1" display="Netherlands"/>
    <hyperlink ref="B9" location="Poland!A1" display="Poland"/>
    <hyperlink ref="B10" location="Spain!A1" display="Spain"/>
    <hyperlink ref="B11" location="'United Kingdom'!A1" display="United Kingdom"/>
  </hyperlinks>
  <pageMargins left="0.7" right="0.7" top="0.75" bottom="0.75" header="0.3" footer="0.3"/>
  <pageSetup paperSize="9" fitToWidth="0" fitToHeight="2"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election activeCell="E1" sqref="E1"/>
    </sheetView>
  </sheetViews>
  <sheetFormatPr defaultColWidth="8.83203125" defaultRowHeight="14"/>
  <cols>
    <col min="1" max="1" width="8.6640625" customWidth="1"/>
    <col min="5" max="5" width="19" customWidth="1"/>
    <col min="7" max="7" width="17.5" customWidth="1"/>
    <col min="8" max="8" width="9.5" customWidth="1"/>
    <col min="9" max="9" width="15.5" customWidth="1"/>
    <col min="11" max="11" width="17.5" customWidth="1"/>
  </cols>
  <sheetData>
    <row r="1" spans="1:19" s="141" customFormat="1" ht="37" customHeight="1">
      <c r="A1" s="139" t="s">
        <v>207</v>
      </c>
      <c r="B1" s="44"/>
      <c r="C1" s="44"/>
      <c r="D1" s="140"/>
      <c r="E1" s="140"/>
      <c r="F1" s="140"/>
      <c r="G1" s="140"/>
      <c r="H1" s="140"/>
      <c r="I1" s="140"/>
      <c r="J1" s="140"/>
      <c r="K1" s="140"/>
    </row>
    <row r="2" spans="1:19" ht="46">
      <c r="A2" s="101" t="s">
        <v>18</v>
      </c>
      <c r="B2" s="101" t="s">
        <v>19</v>
      </c>
      <c r="C2" s="100" t="s">
        <v>20</v>
      </c>
      <c r="D2" s="100" t="s">
        <v>21</v>
      </c>
      <c r="E2" s="114" t="s">
        <v>22</v>
      </c>
      <c r="F2" s="114" t="s">
        <v>24</v>
      </c>
      <c r="G2" s="114" t="s">
        <v>23</v>
      </c>
      <c r="H2" s="114" t="s">
        <v>25</v>
      </c>
      <c r="I2" s="114" t="s">
        <v>168</v>
      </c>
      <c r="J2" s="114" t="s">
        <v>133</v>
      </c>
      <c r="K2" s="114" t="s">
        <v>65</v>
      </c>
      <c r="L2" s="17"/>
      <c r="M2" s="17"/>
      <c r="N2" s="17"/>
      <c r="O2" s="17"/>
    </row>
    <row r="3" spans="1:19" ht="23">
      <c r="A3" s="125">
        <v>1</v>
      </c>
      <c r="B3" s="125" t="s">
        <v>15</v>
      </c>
      <c r="C3" s="125" t="s">
        <v>27</v>
      </c>
      <c r="D3" s="125" t="s">
        <v>28</v>
      </c>
      <c r="E3" s="102" t="s">
        <v>110</v>
      </c>
      <c r="F3" s="102" t="s">
        <v>38</v>
      </c>
      <c r="G3" s="102" t="s">
        <v>31</v>
      </c>
      <c r="H3" s="102" t="s">
        <v>74</v>
      </c>
      <c r="I3" s="115">
        <v>53</v>
      </c>
      <c r="J3" s="102" t="s">
        <v>111</v>
      </c>
      <c r="K3" s="102" t="s">
        <v>34</v>
      </c>
      <c r="L3" s="17"/>
      <c r="M3" s="17"/>
      <c r="N3" s="17"/>
      <c r="O3" s="17"/>
    </row>
    <row r="4" spans="1:19" ht="23">
      <c r="A4" s="125">
        <v>2</v>
      </c>
      <c r="B4" s="125" t="s">
        <v>15</v>
      </c>
      <c r="C4" s="125" t="s">
        <v>27</v>
      </c>
      <c r="D4" s="125" t="s">
        <v>28</v>
      </c>
      <c r="E4" s="102" t="s">
        <v>112</v>
      </c>
      <c r="F4" s="102" t="s">
        <v>38</v>
      </c>
      <c r="G4" s="102" t="s">
        <v>5</v>
      </c>
      <c r="H4" s="102" t="s">
        <v>74</v>
      </c>
      <c r="I4" s="115">
        <v>44</v>
      </c>
      <c r="J4" s="102">
        <v>2006</v>
      </c>
      <c r="K4" s="149" t="s">
        <v>34</v>
      </c>
      <c r="L4" s="17"/>
      <c r="M4" s="17"/>
      <c r="N4" s="17"/>
      <c r="O4" s="17"/>
    </row>
    <row r="5" spans="1:19" ht="23">
      <c r="A5" s="125">
        <v>3</v>
      </c>
      <c r="B5" s="125" t="s">
        <v>15</v>
      </c>
      <c r="C5" s="125" t="s">
        <v>27</v>
      </c>
      <c r="D5" s="125" t="s">
        <v>28</v>
      </c>
      <c r="E5" s="102" t="s">
        <v>113</v>
      </c>
      <c r="F5" s="102" t="s">
        <v>38</v>
      </c>
      <c r="G5" s="102" t="s">
        <v>5</v>
      </c>
      <c r="H5" s="102" t="s">
        <v>74</v>
      </c>
      <c r="I5" s="115">
        <v>5.7</v>
      </c>
      <c r="J5" s="102" t="s">
        <v>111</v>
      </c>
      <c r="K5" s="102" t="s">
        <v>34</v>
      </c>
      <c r="L5" s="17"/>
      <c r="M5" s="17"/>
      <c r="N5" s="17"/>
      <c r="O5" s="17"/>
    </row>
    <row r="6" spans="1:19" ht="34.5">
      <c r="A6" s="145">
        <v>5</v>
      </c>
      <c r="B6" s="145" t="s">
        <v>15</v>
      </c>
      <c r="C6" s="145" t="s">
        <v>27</v>
      </c>
      <c r="D6" s="145" t="s">
        <v>28</v>
      </c>
      <c r="E6" s="98" t="s">
        <v>115</v>
      </c>
      <c r="F6" s="98" t="s">
        <v>38</v>
      </c>
      <c r="G6" s="98" t="s">
        <v>66</v>
      </c>
      <c r="H6" s="98" t="s">
        <v>74</v>
      </c>
      <c r="I6" s="146">
        <v>6.2</v>
      </c>
      <c r="J6" s="98" t="s">
        <v>111</v>
      </c>
      <c r="K6" s="150" t="s">
        <v>34</v>
      </c>
      <c r="L6" s="17"/>
      <c r="M6" s="17"/>
      <c r="N6" s="17"/>
      <c r="O6" s="17"/>
    </row>
    <row r="7" spans="1:19" ht="23">
      <c r="A7" s="125">
        <v>11</v>
      </c>
      <c r="B7" s="125" t="s">
        <v>15</v>
      </c>
      <c r="C7" s="125" t="s">
        <v>27</v>
      </c>
      <c r="D7" s="125" t="s">
        <v>28</v>
      </c>
      <c r="E7" s="102" t="s">
        <v>123</v>
      </c>
      <c r="F7" s="102" t="s">
        <v>38</v>
      </c>
      <c r="G7" s="102" t="s">
        <v>124</v>
      </c>
      <c r="H7" s="102" t="s">
        <v>74</v>
      </c>
      <c r="I7" s="115">
        <v>9.5</v>
      </c>
      <c r="J7" s="102" t="s">
        <v>43</v>
      </c>
      <c r="K7" s="102" t="s">
        <v>34</v>
      </c>
      <c r="L7" s="17"/>
      <c r="M7" s="17"/>
      <c r="N7" s="17"/>
      <c r="O7" s="17"/>
    </row>
    <row r="8" spans="1:19" ht="41" customHeight="1">
      <c r="A8" s="125">
        <v>6</v>
      </c>
      <c r="B8" s="125" t="s">
        <v>15</v>
      </c>
      <c r="C8" s="125" t="s">
        <v>27</v>
      </c>
      <c r="D8" s="125" t="s">
        <v>27</v>
      </c>
      <c r="E8" s="102" t="s">
        <v>116</v>
      </c>
      <c r="F8" s="102" t="s">
        <v>38</v>
      </c>
      <c r="G8" s="102" t="s">
        <v>2</v>
      </c>
      <c r="H8" s="102" t="s">
        <v>117</v>
      </c>
      <c r="I8" s="115" t="s">
        <v>177</v>
      </c>
      <c r="J8" s="102" t="s">
        <v>131</v>
      </c>
      <c r="K8" s="148" t="s">
        <v>118</v>
      </c>
      <c r="L8" s="17"/>
      <c r="M8" s="17"/>
      <c r="N8" s="17"/>
      <c r="O8" s="17"/>
    </row>
    <row r="9" spans="1:19" ht="23">
      <c r="A9" s="125">
        <v>7</v>
      </c>
      <c r="B9" s="125" t="s">
        <v>15</v>
      </c>
      <c r="C9" s="125" t="s">
        <v>27</v>
      </c>
      <c r="D9" s="125" t="s">
        <v>27</v>
      </c>
      <c r="E9" s="102" t="s">
        <v>119</v>
      </c>
      <c r="F9" s="102" t="s">
        <v>38</v>
      </c>
      <c r="G9" s="102" t="s">
        <v>1</v>
      </c>
      <c r="H9" s="102" t="s">
        <v>117</v>
      </c>
      <c r="I9" s="115" t="s">
        <v>132</v>
      </c>
      <c r="J9" s="102" t="s">
        <v>131</v>
      </c>
      <c r="K9" s="135" t="s">
        <v>120</v>
      </c>
      <c r="L9" s="17"/>
      <c r="M9" s="17"/>
      <c r="N9" s="17"/>
      <c r="O9" s="17"/>
    </row>
    <row r="10" spans="1:19" ht="23">
      <c r="A10" s="125">
        <v>4</v>
      </c>
      <c r="B10" s="125" t="s">
        <v>15</v>
      </c>
      <c r="C10" s="125" t="s">
        <v>27</v>
      </c>
      <c r="D10" s="125" t="s">
        <v>28</v>
      </c>
      <c r="E10" s="102" t="s">
        <v>114</v>
      </c>
      <c r="F10" s="102" t="s">
        <v>38</v>
      </c>
      <c r="G10" s="102" t="s">
        <v>31</v>
      </c>
      <c r="H10" s="102" t="s">
        <v>74</v>
      </c>
      <c r="I10" s="115">
        <v>336.1</v>
      </c>
      <c r="J10" s="102" t="s">
        <v>78</v>
      </c>
      <c r="K10" s="149" t="s">
        <v>34</v>
      </c>
      <c r="L10" s="17"/>
      <c r="M10" s="17"/>
      <c r="N10" s="17"/>
      <c r="O10" s="17"/>
    </row>
    <row r="11" spans="1:19" ht="23">
      <c r="A11" s="102">
        <v>9</v>
      </c>
      <c r="B11" s="102" t="s">
        <v>15</v>
      </c>
      <c r="C11" s="102" t="s">
        <v>27</v>
      </c>
      <c r="D11" s="102" t="s">
        <v>27</v>
      </c>
      <c r="E11" s="102" t="s">
        <v>127</v>
      </c>
      <c r="F11" s="102" t="s">
        <v>38</v>
      </c>
      <c r="G11" s="102" t="s">
        <v>0</v>
      </c>
      <c r="H11" s="102" t="s">
        <v>128</v>
      </c>
      <c r="I11" s="115" t="s">
        <v>178</v>
      </c>
      <c r="J11" s="102" t="s">
        <v>131</v>
      </c>
      <c r="K11" s="147" t="s">
        <v>129</v>
      </c>
      <c r="L11" s="28"/>
      <c r="M11" s="17"/>
      <c r="N11" s="17"/>
      <c r="O11" s="17"/>
    </row>
    <row r="12" spans="1:19" ht="46">
      <c r="A12" s="102">
        <v>8</v>
      </c>
      <c r="B12" s="102" t="s">
        <v>15</v>
      </c>
      <c r="C12" s="102" t="s">
        <v>28</v>
      </c>
      <c r="D12" s="102" t="s">
        <v>28</v>
      </c>
      <c r="E12" s="102" t="s">
        <v>220</v>
      </c>
      <c r="F12" s="102" t="s">
        <v>169</v>
      </c>
      <c r="G12" s="102" t="s">
        <v>208</v>
      </c>
      <c r="H12" s="102" t="s">
        <v>121</v>
      </c>
      <c r="I12" s="115">
        <v>447.5</v>
      </c>
      <c r="J12" s="102" t="s">
        <v>122</v>
      </c>
      <c r="K12" s="135" t="s">
        <v>120</v>
      </c>
      <c r="L12" s="17"/>
      <c r="M12" s="17"/>
      <c r="N12" s="17"/>
      <c r="O12" s="17"/>
      <c r="P12" s="17"/>
      <c r="Q12" s="17"/>
      <c r="R12" s="17"/>
      <c r="S12" s="17"/>
    </row>
    <row r="13" spans="1:19" ht="41" customHeight="1">
      <c r="A13" s="102">
        <v>10</v>
      </c>
      <c r="B13" s="102" t="s">
        <v>15</v>
      </c>
      <c r="C13" s="102" t="s">
        <v>28</v>
      </c>
      <c r="D13" s="102" t="s">
        <v>27</v>
      </c>
      <c r="E13" s="102" t="s">
        <v>216</v>
      </c>
      <c r="F13" s="102" t="s">
        <v>169</v>
      </c>
      <c r="G13" s="102" t="s">
        <v>0</v>
      </c>
      <c r="H13" s="102" t="s">
        <v>128</v>
      </c>
      <c r="I13" s="115" t="s">
        <v>179</v>
      </c>
      <c r="J13" s="102" t="s">
        <v>105</v>
      </c>
      <c r="K13" s="135" t="s">
        <v>139</v>
      </c>
      <c r="L13" s="28"/>
      <c r="M13" s="17"/>
      <c r="N13" s="17"/>
      <c r="O13" s="17"/>
      <c r="P13" s="17"/>
      <c r="Q13" s="17"/>
      <c r="R13" s="17"/>
      <c r="S13" s="17"/>
    </row>
    <row r="14" spans="1:19" s="19" customFormat="1" ht="23">
      <c r="A14" s="102">
        <v>12</v>
      </c>
      <c r="B14" s="102" t="s">
        <v>15</v>
      </c>
      <c r="C14" s="102" t="s">
        <v>27</v>
      </c>
      <c r="D14" s="102" t="s">
        <v>28</v>
      </c>
      <c r="E14" s="102" t="s">
        <v>57</v>
      </c>
      <c r="F14" s="102" t="s">
        <v>38</v>
      </c>
      <c r="G14" s="102" t="s">
        <v>58</v>
      </c>
      <c r="H14" s="102" t="s">
        <v>39</v>
      </c>
      <c r="I14" s="115">
        <v>17.5</v>
      </c>
      <c r="J14" s="102" t="s">
        <v>101</v>
      </c>
      <c r="K14" s="135" t="s">
        <v>165</v>
      </c>
      <c r="L14" s="17"/>
      <c r="M14" s="17"/>
      <c r="N14" s="17"/>
      <c r="O14" s="17"/>
      <c r="P14" s="17"/>
      <c r="Q14" s="17"/>
      <c r="R14" s="17"/>
      <c r="S14" s="17"/>
    </row>
    <row r="15" spans="1:19">
      <c r="A15" s="118"/>
      <c r="B15" s="118"/>
      <c r="C15" s="118"/>
      <c r="D15" s="118"/>
      <c r="E15" s="118"/>
      <c r="F15" s="118"/>
      <c r="G15" s="118"/>
      <c r="H15" s="118"/>
      <c r="I15" s="119">
        <f>SUM(I3:I14)</f>
        <v>919.5</v>
      </c>
      <c r="J15" s="118"/>
      <c r="K15" s="118"/>
      <c r="L15" s="17"/>
      <c r="M15" s="17"/>
      <c r="N15" s="17"/>
      <c r="O15" s="17"/>
      <c r="P15" s="17"/>
      <c r="Q15" s="17"/>
      <c r="R15" s="17"/>
      <c r="S15" s="17"/>
    </row>
    <row r="16" spans="1:19" s="143" customFormat="1" ht="10.5">
      <c r="A16" s="142" t="s">
        <v>140</v>
      </c>
    </row>
    <row r="17" spans="1:19" s="143" customFormat="1" ht="10.5">
      <c r="A17" s="144" t="s">
        <v>209</v>
      </c>
    </row>
    <row r="18" spans="1:19" s="143" customFormat="1" ht="10.5">
      <c r="A18" s="142" t="s">
        <v>180</v>
      </c>
    </row>
    <row r="19" spans="1:19" s="143" customFormat="1" ht="10.5">
      <c r="A19" s="142" t="s">
        <v>210</v>
      </c>
    </row>
    <row r="20" spans="1:19">
      <c r="A20" s="17"/>
      <c r="B20" s="17"/>
      <c r="C20" s="17"/>
      <c r="D20" s="17"/>
      <c r="E20" s="17"/>
      <c r="F20" s="17"/>
      <c r="G20" s="17"/>
      <c r="H20" s="17"/>
      <c r="I20" s="17"/>
      <c r="J20" s="17"/>
      <c r="K20" s="17"/>
      <c r="L20" s="17"/>
      <c r="M20" s="17"/>
      <c r="N20" s="17"/>
      <c r="O20" s="17"/>
      <c r="P20" s="17"/>
      <c r="Q20" s="17"/>
      <c r="R20" s="17"/>
      <c r="S20" s="17"/>
    </row>
    <row r="21" spans="1:19">
      <c r="A21" s="17"/>
      <c r="B21" s="32"/>
      <c r="C21" s="17"/>
      <c r="D21" s="17"/>
      <c r="E21" s="17"/>
      <c r="F21" s="17"/>
      <c r="G21" s="17"/>
      <c r="H21" s="17"/>
      <c r="I21" s="17"/>
      <c r="J21" s="17"/>
      <c r="K21" s="17"/>
      <c r="L21" s="17"/>
      <c r="M21" s="17"/>
      <c r="N21" s="17"/>
      <c r="O21" s="17"/>
      <c r="P21" s="17"/>
      <c r="Q21" s="17"/>
      <c r="R21" s="17"/>
      <c r="S21" s="17"/>
    </row>
    <row r="22" spans="1:19">
      <c r="A22" s="17"/>
      <c r="B22" s="31"/>
      <c r="C22" s="17"/>
      <c r="D22" s="17"/>
      <c r="E22" s="17"/>
      <c r="F22" s="17"/>
      <c r="G22" s="17"/>
      <c r="H22" s="17"/>
      <c r="I22" s="17"/>
      <c r="J22" s="17"/>
      <c r="K22" s="17"/>
      <c r="L22" s="17"/>
      <c r="M22" s="17"/>
      <c r="N22" s="17"/>
      <c r="O22" s="17"/>
      <c r="P22" s="17"/>
      <c r="Q22" s="17"/>
      <c r="R22" s="17"/>
      <c r="S22" s="17"/>
    </row>
    <row r="23" spans="1:19">
      <c r="A23" s="17"/>
      <c r="B23" s="17"/>
      <c r="C23" s="17"/>
      <c r="D23" s="17"/>
      <c r="E23" s="17"/>
      <c r="F23" s="17"/>
      <c r="G23" s="17"/>
      <c r="H23" s="17"/>
      <c r="I23" s="17"/>
      <c r="J23" s="17"/>
      <c r="K23" s="17"/>
      <c r="L23" s="17"/>
      <c r="M23" s="17"/>
      <c r="N23" s="17"/>
      <c r="O23" s="17"/>
      <c r="P23" s="17"/>
      <c r="Q23" s="17"/>
      <c r="R23" s="17"/>
      <c r="S23" s="17"/>
    </row>
    <row r="24" spans="1:19">
      <c r="A24" s="17"/>
      <c r="B24" s="17"/>
      <c r="C24" s="17"/>
      <c r="D24" s="17"/>
      <c r="E24" s="17"/>
      <c r="F24" s="17"/>
      <c r="G24" s="17"/>
      <c r="H24" s="17"/>
      <c r="I24" s="17"/>
      <c r="J24" s="17"/>
      <c r="K24" s="17"/>
      <c r="L24" s="17"/>
      <c r="M24" s="17"/>
      <c r="N24" s="17"/>
      <c r="O24" s="17"/>
      <c r="P24" s="17"/>
      <c r="Q24" s="17"/>
      <c r="R24" s="17"/>
      <c r="S24" s="17"/>
    </row>
    <row r="25" spans="1:19">
      <c r="A25" s="17"/>
      <c r="B25" s="17"/>
      <c r="C25" s="17"/>
      <c r="D25" s="17"/>
      <c r="E25" s="17"/>
      <c r="F25" s="17"/>
      <c r="G25" s="17"/>
      <c r="H25" s="17"/>
      <c r="I25" s="17"/>
      <c r="J25" s="17"/>
      <c r="K25" s="17"/>
      <c r="L25" s="17"/>
      <c r="M25" s="17"/>
      <c r="N25" s="17"/>
      <c r="O25" s="17"/>
      <c r="P25" s="17"/>
      <c r="Q25" s="17"/>
      <c r="R25" s="17"/>
      <c r="S25" s="17"/>
    </row>
    <row r="26" spans="1:19">
      <c r="A26" s="17"/>
      <c r="B26" s="17"/>
      <c r="C26" s="17"/>
      <c r="D26" s="17"/>
      <c r="E26" s="17"/>
      <c r="F26" s="17"/>
      <c r="G26" s="17"/>
      <c r="H26" s="17"/>
      <c r="I26" s="17"/>
      <c r="J26" s="17"/>
      <c r="K26" s="17"/>
      <c r="L26" s="17"/>
      <c r="M26" s="17"/>
      <c r="N26" s="17"/>
      <c r="O26" s="17"/>
      <c r="P26" s="17"/>
      <c r="Q26" s="17"/>
      <c r="R26" s="17"/>
      <c r="S26" s="17"/>
    </row>
  </sheetData>
  <hyperlinks>
    <hyperlink ref="K8" r:id="rId1" display="http://carbonmarketwatch.org/wp-content/uploads/2016/04/Fossil-fuel-subsidies-from-Europes-carbon-market-final-web.pdf"/>
    <hyperlink ref="K9" r:id="rId2" display="http://europa.eu/rapid/press-release_IP-16-3824_en.htm"/>
    <hyperlink ref="K12" r:id="rId3"/>
    <hyperlink ref="K13" r:id="rId4" display="http://www.raponline.org/wp-content/uploads/2016/05/fae-elementsmarketdesignpoland-2015-oct.pdf"/>
    <hyperlink ref="K14" r:id="rId5" display="http://stats.oecd.org/BrandedView.aspx?oecd_bv_id=enetech-data-en&amp;doi=data-00488-en"/>
  </hyperlinks>
  <pageMargins left="0.7" right="0.7" top="0.75" bottom="0.75" header="0.3" footer="0.3"/>
  <pageSetup paperSize="9"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election activeCell="C9" sqref="C9"/>
    </sheetView>
  </sheetViews>
  <sheetFormatPr defaultColWidth="8.6640625" defaultRowHeight="14"/>
  <cols>
    <col min="1" max="1" width="8.6640625" style="9" customWidth="1"/>
    <col min="2" max="4" width="8.6640625" style="9"/>
    <col min="5" max="5" width="12.6640625" style="9" customWidth="1"/>
    <col min="6" max="6" width="8.6640625" style="9"/>
    <col min="7" max="7" width="10.5" style="9" customWidth="1"/>
    <col min="8" max="8" width="13.1640625" style="113" customWidth="1"/>
    <col min="9" max="9" width="8.6640625" style="9"/>
    <col min="10" max="10" width="11.1640625" style="9" customWidth="1"/>
    <col min="11" max="11" width="10.1640625" style="9" customWidth="1"/>
    <col min="12" max="16384" width="8.6640625" style="9"/>
  </cols>
  <sheetData>
    <row r="1" spans="1:15" s="151" customFormat="1" ht="37" customHeight="1">
      <c r="A1" s="86" t="s">
        <v>211</v>
      </c>
      <c r="B1" s="86"/>
      <c r="C1" s="87"/>
      <c r="D1" s="87"/>
      <c r="E1" s="88"/>
      <c r="F1" s="88"/>
      <c r="G1" s="88"/>
      <c r="H1" s="110"/>
      <c r="I1" s="88"/>
      <c r="J1" s="88"/>
      <c r="K1" s="88"/>
    </row>
    <row r="2" spans="1:15" ht="46">
      <c r="A2" s="100" t="s">
        <v>27</v>
      </c>
      <c r="B2" s="100" t="s">
        <v>19</v>
      </c>
      <c r="C2" s="100" t="s">
        <v>20</v>
      </c>
      <c r="D2" s="100" t="s">
        <v>21</v>
      </c>
      <c r="E2" s="100" t="s">
        <v>22</v>
      </c>
      <c r="F2" s="100" t="s">
        <v>24</v>
      </c>
      <c r="G2" s="100" t="s">
        <v>23</v>
      </c>
      <c r="H2" s="100" t="s">
        <v>25</v>
      </c>
      <c r="I2" s="100" t="s">
        <v>168</v>
      </c>
      <c r="J2" s="100" t="s">
        <v>133</v>
      </c>
      <c r="K2" s="100" t="s">
        <v>65</v>
      </c>
    </row>
    <row r="3" spans="1:15" ht="23">
      <c r="A3" s="125">
        <v>1</v>
      </c>
      <c r="B3" s="102" t="s">
        <v>16</v>
      </c>
      <c r="C3" s="102" t="s">
        <v>27</v>
      </c>
      <c r="D3" s="102" t="s">
        <v>27</v>
      </c>
      <c r="E3" s="102" t="s">
        <v>0</v>
      </c>
      <c r="F3" s="102" t="s">
        <v>38</v>
      </c>
      <c r="G3" s="102" t="s">
        <v>0</v>
      </c>
      <c r="H3" s="102" t="s">
        <v>39</v>
      </c>
      <c r="I3" s="115">
        <v>83</v>
      </c>
      <c r="J3" s="102" t="s">
        <v>182</v>
      </c>
      <c r="K3" s="102" t="s">
        <v>159</v>
      </c>
      <c r="L3" s="28"/>
    </row>
    <row r="4" spans="1:15" ht="46">
      <c r="A4" s="125">
        <v>2</v>
      </c>
      <c r="B4" s="102" t="s">
        <v>16</v>
      </c>
      <c r="C4" s="102" t="s">
        <v>27</v>
      </c>
      <c r="D4" s="102" t="s">
        <v>28</v>
      </c>
      <c r="E4" s="102" t="s">
        <v>108</v>
      </c>
      <c r="F4" s="102" t="s">
        <v>38</v>
      </c>
      <c r="G4" s="102" t="s">
        <v>5</v>
      </c>
      <c r="H4" s="102" t="s">
        <v>155</v>
      </c>
      <c r="I4" s="115">
        <v>20.309999999999999</v>
      </c>
      <c r="J4" s="102" t="s">
        <v>33</v>
      </c>
      <c r="K4" s="158" t="s">
        <v>34</v>
      </c>
      <c r="L4" s="28"/>
    </row>
    <row r="5" spans="1:15" ht="23">
      <c r="A5" s="125">
        <v>3</v>
      </c>
      <c r="B5" s="102" t="s">
        <v>16</v>
      </c>
      <c r="C5" s="102" t="s">
        <v>27</v>
      </c>
      <c r="D5" s="102" t="s">
        <v>28</v>
      </c>
      <c r="E5" s="102" t="s">
        <v>106</v>
      </c>
      <c r="F5" s="102" t="s">
        <v>38</v>
      </c>
      <c r="G5" s="102" t="s">
        <v>31</v>
      </c>
      <c r="H5" s="102" t="s">
        <v>74</v>
      </c>
      <c r="I5" s="115">
        <v>66.37</v>
      </c>
      <c r="J5" s="102" t="s">
        <v>33</v>
      </c>
      <c r="K5" s="135" t="s">
        <v>34</v>
      </c>
      <c r="L5" s="28"/>
    </row>
    <row r="6" spans="1:15" ht="46">
      <c r="A6" s="125">
        <v>4</v>
      </c>
      <c r="B6" s="102" t="s">
        <v>16</v>
      </c>
      <c r="C6" s="102" t="s">
        <v>27</v>
      </c>
      <c r="D6" s="102" t="s">
        <v>28</v>
      </c>
      <c r="E6" s="102" t="s">
        <v>107</v>
      </c>
      <c r="F6" s="102" t="s">
        <v>38</v>
      </c>
      <c r="G6" s="102" t="s">
        <v>31</v>
      </c>
      <c r="H6" s="102" t="s">
        <v>155</v>
      </c>
      <c r="I6" s="115">
        <v>216.74</v>
      </c>
      <c r="J6" s="102" t="s">
        <v>33</v>
      </c>
      <c r="K6" s="135" t="s">
        <v>34</v>
      </c>
      <c r="L6" s="28"/>
    </row>
    <row r="7" spans="1:15" ht="46">
      <c r="A7" s="125">
        <v>5</v>
      </c>
      <c r="B7" s="102" t="s">
        <v>16</v>
      </c>
      <c r="C7" s="102" t="s">
        <v>27</v>
      </c>
      <c r="D7" s="102" t="s">
        <v>28</v>
      </c>
      <c r="E7" s="102" t="s">
        <v>109</v>
      </c>
      <c r="F7" s="102" t="s">
        <v>38</v>
      </c>
      <c r="G7" s="102" t="s">
        <v>5</v>
      </c>
      <c r="H7" s="102" t="s">
        <v>155</v>
      </c>
      <c r="I7" s="115">
        <v>308.10000000000002</v>
      </c>
      <c r="J7" s="102" t="s">
        <v>33</v>
      </c>
      <c r="K7" s="135" t="s">
        <v>34</v>
      </c>
      <c r="L7" s="28"/>
    </row>
    <row r="8" spans="1:15" ht="46">
      <c r="A8" s="125">
        <v>6</v>
      </c>
      <c r="B8" s="102" t="s">
        <v>16</v>
      </c>
      <c r="C8" s="102" t="s">
        <v>27</v>
      </c>
      <c r="D8" s="102" t="s">
        <v>27</v>
      </c>
      <c r="E8" s="102" t="s">
        <v>156</v>
      </c>
      <c r="F8" s="102" t="s">
        <v>38</v>
      </c>
      <c r="G8" s="102" t="s">
        <v>157</v>
      </c>
      <c r="H8" s="102" t="s">
        <v>39</v>
      </c>
      <c r="I8" s="115" t="s">
        <v>130</v>
      </c>
      <c r="J8" s="102" t="s">
        <v>105</v>
      </c>
      <c r="K8" s="135" t="s">
        <v>158</v>
      </c>
      <c r="L8" s="28"/>
    </row>
    <row r="9" spans="1:15" ht="34.5">
      <c r="A9" s="125">
        <v>7</v>
      </c>
      <c r="B9" s="102" t="s">
        <v>16</v>
      </c>
      <c r="C9" s="165" t="s">
        <v>27</v>
      </c>
      <c r="D9" s="102" t="s">
        <v>28</v>
      </c>
      <c r="E9" s="102" t="s">
        <v>163</v>
      </c>
      <c r="F9" s="102" t="s">
        <v>38</v>
      </c>
      <c r="G9" s="102" t="s">
        <v>5</v>
      </c>
      <c r="H9" s="102" t="s">
        <v>39</v>
      </c>
      <c r="I9" s="115">
        <v>44.4</v>
      </c>
      <c r="J9" s="102" t="s">
        <v>183</v>
      </c>
      <c r="K9" s="102" t="s">
        <v>162</v>
      </c>
      <c r="L9" s="28"/>
    </row>
    <row r="10" spans="1:15" ht="34.5">
      <c r="A10" s="125">
        <v>8</v>
      </c>
      <c r="B10" s="102" t="s">
        <v>16</v>
      </c>
      <c r="C10" s="102" t="s">
        <v>27</v>
      </c>
      <c r="D10" s="102" t="s">
        <v>27</v>
      </c>
      <c r="E10" s="102" t="s">
        <v>160</v>
      </c>
      <c r="F10" s="102" t="s">
        <v>38</v>
      </c>
      <c r="G10" s="102" t="s">
        <v>161</v>
      </c>
      <c r="H10" s="102" t="s">
        <v>39</v>
      </c>
      <c r="I10" s="115">
        <v>15</v>
      </c>
      <c r="J10" s="102" t="s">
        <v>141</v>
      </c>
      <c r="K10" s="102" t="s">
        <v>162</v>
      </c>
      <c r="L10" s="28"/>
    </row>
    <row r="11" spans="1:15" ht="23">
      <c r="A11" s="125">
        <v>9</v>
      </c>
      <c r="B11" s="102" t="s">
        <v>16</v>
      </c>
      <c r="C11" s="102" t="s">
        <v>27</v>
      </c>
      <c r="D11" s="102" t="s">
        <v>28</v>
      </c>
      <c r="E11" s="102" t="s">
        <v>57</v>
      </c>
      <c r="F11" s="102" t="s">
        <v>38</v>
      </c>
      <c r="G11" s="102" t="s">
        <v>58</v>
      </c>
      <c r="H11" s="102" t="s">
        <v>39</v>
      </c>
      <c r="I11" s="115">
        <v>0.51</v>
      </c>
      <c r="J11" s="102" t="s">
        <v>175</v>
      </c>
      <c r="K11" s="135" t="s">
        <v>165</v>
      </c>
      <c r="L11" s="28"/>
    </row>
    <row r="12" spans="1:15">
      <c r="A12" s="134"/>
      <c r="B12" s="102"/>
      <c r="C12" s="102"/>
      <c r="D12" s="102"/>
      <c r="E12" s="118"/>
      <c r="F12" s="118"/>
      <c r="G12" s="118"/>
      <c r="H12" s="118"/>
      <c r="I12" s="119">
        <f>SUM(I3:I11)</f>
        <v>754.43</v>
      </c>
      <c r="J12" s="118"/>
      <c r="K12" s="118"/>
      <c r="L12" s="28"/>
    </row>
    <row r="13" spans="1:15" ht="14.5" thickBot="1">
      <c r="A13" s="153"/>
      <c r="B13" s="153"/>
      <c r="C13" s="153"/>
      <c r="D13" s="153"/>
      <c r="E13" s="153"/>
      <c r="F13" s="153"/>
      <c r="G13" s="153"/>
      <c r="H13" s="156"/>
      <c r="I13" s="153"/>
      <c r="J13" s="153"/>
      <c r="K13" s="153"/>
      <c r="L13" s="153"/>
      <c r="M13" s="153"/>
      <c r="N13" s="153"/>
      <c r="O13" s="153"/>
    </row>
    <row r="14" spans="1:15" s="28" customFormat="1" ht="14.5" thickBot="1">
      <c r="A14" s="154" t="s">
        <v>172</v>
      </c>
      <c r="B14" s="155"/>
      <c r="C14" s="155"/>
      <c r="D14" s="155"/>
      <c r="E14" s="155"/>
      <c r="F14" s="155"/>
      <c r="G14" s="155"/>
      <c r="H14" s="157"/>
      <c r="I14" s="155"/>
      <c r="J14" s="155"/>
      <c r="K14" s="155"/>
      <c r="L14" s="155"/>
      <c r="M14" s="155"/>
      <c r="N14" s="155"/>
      <c r="O14" s="155"/>
    </row>
    <row r="15" spans="1:15" s="28" customFormat="1" ht="14.5" thickBot="1">
      <c r="A15" s="154" t="s">
        <v>181</v>
      </c>
      <c r="B15" s="155"/>
      <c r="C15" s="155"/>
      <c r="D15" s="155"/>
      <c r="E15" s="155"/>
      <c r="F15" s="155"/>
      <c r="G15" s="155"/>
      <c r="H15" s="157"/>
      <c r="I15" s="155"/>
      <c r="J15" s="155"/>
      <c r="K15" s="155"/>
      <c r="L15" s="155"/>
      <c r="M15" s="155"/>
      <c r="N15" s="155"/>
      <c r="O15" s="155"/>
    </row>
    <row r="17" spans="2:2">
      <c r="B17" s="30"/>
    </row>
    <row r="18" spans="2:2">
      <c r="B18" s="27"/>
    </row>
    <row r="19" spans="2:2">
      <c r="B19" s="29"/>
    </row>
    <row r="20" spans="2:2">
      <c r="B20" s="29"/>
    </row>
  </sheetData>
  <hyperlinks>
    <hyperlink ref="K5" r:id="rId1" display="http://www.oecd.org/site/tadffss/data/"/>
    <hyperlink ref="K6" r:id="rId2" display="http://www.oecd.org/site/tadffss/data/"/>
    <hyperlink ref="K4" r:id="rId3" display="http://www.oecd.org/site/tadffss/data/"/>
    <hyperlink ref="K7" r:id="rId4" display="http://www.oecd.org/site/tadffss/data/"/>
    <hyperlink ref="K8" r:id="rId5" display="http://www.climatechangenews.com/2016/12/13/spains-hidden-e1bn-subsidy-to-coal-gas-power-plants/"/>
    <hyperlink ref="K11" r:id="rId6" display="http://stats.oecd.org/BrandedView.aspx?oecd_bv_id=enetech-data-en&amp;doi=data-00488-en"/>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election activeCell="H6" sqref="H6"/>
    </sheetView>
  </sheetViews>
  <sheetFormatPr defaultColWidth="8.6640625" defaultRowHeight="14"/>
  <cols>
    <col min="1" max="1" width="8.6640625" style="9" customWidth="1"/>
    <col min="2" max="2" width="14.1640625" style="9" customWidth="1"/>
    <col min="3" max="4" width="8.6640625" style="9"/>
    <col min="5" max="5" width="11.83203125" style="9" customWidth="1"/>
    <col min="6" max="6" width="12.5" style="9" customWidth="1"/>
    <col min="7" max="7" width="14.5" style="9" customWidth="1"/>
    <col min="8" max="9" width="8.6640625" style="9"/>
    <col min="10" max="10" width="10.1640625" style="9" customWidth="1"/>
    <col min="11" max="11" width="12.33203125" style="9" customWidth="1"/>
    <col min="12" max="16384" width="8.6640625" style="9"/>
  </cols>
  <sheetData>
    <row r="1" spans="1:13" s="151" customFormat="1" ht="37" customHeight="1">
      <c r="A1" s="139" t="s">
        <v>212</v>
      </c>
      <c r="B1" s="44"/>
      <c r="C1" s="44"/>
      <c r="D1" s="42"/>
      <c r="E1" s="42"/>
      <c r="F1" s="42"/>
      <c r="G1" s="42"/>
      <c r="H1" s="42"/>
      <c r="I1" s="42"/>
      <c r="J1" s="42"/>
      <c r="K1" s="42"/>
    </row>
    <row r="2" spans="1:13" s="10" customFormat="1" ht="46">
      <c r="A2" s="100" t="s">
        <v>27</v>
      </c>
      <c r="B2" s="100" t="s">
        <v>19</v>
      </c>
      <c r="C2" s="100" t="s">
        <v>20</v>
      </c>
      <c r="D2" s="100" t="s">
        <v>21</v>
      </c>
      <c r="E2" s="100" t="s">
        <v>22</v>
      </c>
      <c r="F2" s="100" t="s">
        <v>24</v>
      </c>
      <c r="G2" s="100" t="s">
        <v>23</v>
      </c>
      <c r="H2" s="100" t="s">
        <v>25</v>
      </c>
      <c r="I2" s="100" t="s">
        <v>168</v>
      </c>
      <c r="J2" s="100" t="s">
        <v>133</v>
      </c>
      <c r="K2" s="100" t="s">
        <v>65</v>
      </c>
    </row>
    <row r="3" spans="1:13" ht="46">
      <c r="A3" s="125">
        <v>1</v>
      </c>
      <c r="B3" s="125" t="s">
        <v>90</v>
      </c>
      <c r="C3" s="102" t="s">
        <v>27</v>
      </c>
      <c r="D3" s="102" t="s">
        <v>28</v>
      </c>
      <c r="E3" s="102" t="s">
        <v>79</v>
      </c>
      <c r="F3" s="102" t="s">
        <v>38</v>
      </c>
      <c r="G3" s="102" t="s">
        <v>31</v>
      </c>
      <c r="H3" s="102" t="s">
        <v>80</v>
      </c>
      <c r="I3" s="115">
        <v>48.64</v>
      </c>
      <c r="J3" s="102" t="s">
        <v>43</v>
      </c>
      <c r="K3" s="135" t="s">
        <v>67</v>
      </c>
      <c r="L3" s="28"/>
      <c r="M3" s="28"/>
    </row>
    <row r="4" spans="1:13" ht="34.5">
      <c r="A4" s="125">
        <v>2</v>
      </c>
      <c r="B4" s="125" t="s">
        <v>90</v>
      </c>
      <c r="C4" s="102" t="s">
        <v>27</v>
      </c>
      <c r="D4" s="102" t="s">
        <v>27</v>
      </c>
      <c r="E4" s="102" t="s">
        <v>81</v>
      </c>
      <c r="F4" s="102" t="s">
        <v>30</v>
      </c>
      <c r="G4" s="102" t="s">
        <v>31</v>
      </c>
      <c r="H4" s="102" t="s">
        <v>74</v>
      </c>
      <c r="I4" s="115" t="s">
        <v>132</v>
      </c>
      <c r="J4" s="102" t="s">
        <v>131</v>
      </c>
      <c r="K4" s="135" t="s">
        <v>67</v>
      </c>
      <c r="L4" s="28"/>
      <c r="M4" s="28"/>
    </row>
    <row r="5" spans="1:13" ht="23">
      <c r="A5" s="125">
        <v>3</v>
      </c>
      <c r="B5" s="125" t="s">
        <v>90</v>
      </c>
      <c r="C5" s="102" t="s">
        <v>27</v>
      </c>
      <c r="D5" s="102" t="s">
        <v>27</v>
      </c>
      <c r="E5" s="102" t="s">
        <v>82</v>
      </c>
      <c r="F5" s="102" t="s">
        <v>30</v>
      </c>
      <c r="G5" s="102" t="s">
        <v>49</v>
      </c>
      <c r="H5" s="102" t="s">
        <v>74</v>
      </c>
      <c r="I5" s="115" t="s">
        <v>132</v>
      </c>
      <c r="J5" s="102" t="s">
        <v>131</v>
      </c>
      <c r="K5" s="135" t="s">
        <v>67</v>
      </c>
      <c r="L5" s="28"/>
      <c r="M5" s="28"/>
    </row>
    <row r="6" spans="1:13" ht="34.5">
      <c r="A6" s="125">
        <v>4</v>
      </c>
      <c r="B6" s="125" t="s">
        <v>90</v>
      </c>
      <c r="C6" s="102" t="s">
        <v>27</v>
      </c>
      <c r="D6" s="102" t="s">
        <v>28</v>
      </c>
      <c r="E6" s="102" t="s">
        <v>83</v>
      </c>
      <c r="F6" s="102" t="s">
        <v>30</v>
      </c>
      <c r="G6" s="102" t="s">
        <v>91</v>
      </c>
      <c r="H6" s="102" t="s">
        <v>84</v>
      </c>
      <c r="I6" s="115">
        <v>76.63</v>
      </c>
      <c r="J6" s="102" t="s">
        <v>43</v>
      </c>
      <c r="K6" s="135" t="s">
        <v>67</v>
      </c>
      <c r="L6" s="28"/>
      <c r="M6" s="28"/>
    </row>
    <row r="7" spans="1:13" ht="34.5">
      <c r="A7" s="125">
        <v>5</v>
      </c>
      <c r="B7" s="125" t="s">
        <v>90</v>
      </c>
      <c r="C7" s="102" t="s">
        <v>27</v>
      </c>
      <c r="D7" s="102" t="s">
        <v>28</v>
      </c>
      <c r="E7" s="102" t="s">
        <v>185</v>
      </c>
      <c r="F7" s="102" t="s">
        <v>38</v>
      </c>
      <c r="G7" s="102" t="s">
        <v>85</v>
      </c>
      <c r="H7" s="102" t="s">
        <v>86</v>
      </c>
      <c r="I7" s="115">
        <v>67.5</v>
      </c>
      <c r="J7" s="102" t="s">
        <v>173</v>
      </c>
      <c r="K7" s="135" t="s">
        <v>87</v>
      </c>
      <c r="L7" s="28"/>
      <c r="M7" s="28"/>
    </row>
    <row r="8" spans="1:13" ht="34.5">
      <c r="A8" s="125">
        <v>6</v>
      </c>
      <c r="B8" s="125" t="s">
        <v>90</v>
      </c>
      <c r="C8" s="102" t="s">
        <v>28</v>
      </c>
      <c r="D8" s="102" t="s">
        <v>28</v>
      </c>
      <c r="E8" s="102" t="s">
        <v>219</v>
      </c>
      <c r="F8" s="102" t="s">
        <v>38</v>
      </c>
      <c r="G8" s="102" t="s">
        <v>0</v>
      </c>
      <c r="H8" s="102" t="s">
        <v>128</v>
      </c>
      <c r="I8" s="115">
        <v>138.41</v>
      </c>
      <c r="J8" s="102" t="s">
        <v>184</v>
      </c>
      <c r="K8" s="102" t="s">
        <v>88</v>
      </c>
      <c r="L8" s="28"/>
      <c r="M8" s="28"/>
    </row>
    <row r="9" spans="1:13" ht="34.5">
      <c r="A9" s="125">
        <v>7</v>
      </c>
      <c r="B9" s="125" t="s">
        <v>90</v>
      </c>
      <c r="C9" s="102" t="s">
        <v>28</v>
      </c>
      <c r="D9" s="102" t="s">
        <v>28</v>
      </c>
      <c r="E9" s="102" t="s">
        <v>218</v>
      </c>
      <c r="F9" s="102" t="s">
        <v>38</v>
      </c>
      <c r="G9" s="102" t="s">
        <v>85</v>
      </c>
      <c r="H9" s="102" t="s">
        <v>128</v>
      </c>
      <c r="I9" s="115">
        <v>94.31</v>
      </c>
      <c r="J9" s="102" t="s">
        <v>186</v>
      </c>
      <c r="K9" s="135" t="s">
        <v>89</v>
      </c>
      <c r="L9" s="28"/>
      <c r="M9" s="28"/>
    </row>
    <row r="10" spans="1:13" ht="23">
      <c r="A10" s="125">
        <v>8</v>
      </c>
      <c r="B10" s="125" t="s">
        <v>90</v>
      </c>
      <c r="C10" s="102" t="s">
        <v>27</v>
      </c>
      <c r="D10" s="102" t="s">
        <v>28</v>
      </c>
      <c r="E10" s="102" t="s">
        <v>57</v>
      </c>
      <c r="F10" s="102" t="s">
        <v>38</v>
      </c>
      <c r="G10" s="102" t="s">
        <v>58</v>
      </c>
      <c r="H10" s="102" t="s">
        <v>39</v>
      </c>
      <c r="I10" s="115">
        <v>8.9600000000000009</v>
      </c>
      <c r="J10" s="102" t="s">
        <v>164</v>
      </c>
      <c r="K10" s="135" t="s">
        <v>165</v>
      </c>
      <c r="L10" s="28"/>
      <c r="M10" s="28"/>
    </row>
    <row r="11" spans="1:13">
      <c r="A11" s="134"/>
      <c r="B11" s="134"/>
      <c r="C11" s="118"/>
      <c r="D11" s="118"/>
      <c r="E11" s="118"/>
      <c r="F11" s="118"/>
      <c r="G11" s="118"/>
      <c r="H11" s="118"/>
      <c r="I11" s="119">
        <f>SUM(I3:I10)</f>
        <v>434.44999999999993</v>
      </c>
      <c r="J11" s="118"/>
      <c r="K11" s="118"/>
      <c r="L11" s="28"/>
      <c r="M11" s="28"/>
    </row>
    <row r="12" spans="1:13">
      <c r="C12" s="28"/>
      <c r="D12" s="28"/>
      <c r="E12" s="35"/>
      <c r="F12" s="28"/>
      <c r="G12" s="28"/>
      <c r="H12" s="28"/>
      <c r="I12" s="28"/>
      <c r="J12" s="28"/>
      <c r="K12" s="28"/>
      <c r="L12" s="28"/>
      <c r="M12" s="28"/>
    </row>
    <row r="13" spans="1:13">
      <c r="A13" s="155" t="s">
        <v>188</v>
      </c>
      <c r="B13" s="155"/>
      <c r="C13" s="155"/>
      <c r="D13" s="155"/>
      <c r="E13" s="159"/>
      <c r="F13" s="155"/>
      <c r="G13" s="155"/>
      <c r="H13" s="28"/>
      <c r="I13" s="28"/>
    </row>
    <row r="14" spans="1:13">
      <c r="A14" s="155" t="s">
        <v>187</v>
      </c>
      <c r="B14" s="155"/>
      <c r="C14" s="155"/>
      <c r="D14" s="155"/>
      <c r="E14" s="155"/>
      <c r="F14" s="155"/>
      <c r="G14" s="155"/>
      <c r="H14" s="28"/>
      <c r="I14" s="28"/>
    </row>
    <row r="15" spans="1:13">
      <c r="A15" s="28"/>
      <c r="B15" s="28"/>
      <c r="C15" s="28"/>
      <c r="D15" s="28"/>
      <c r="E15" s="28"/>
      <c r="F15" s="28"/>
      <c r="G15" s="28"/>
      <c r="H15" s="28"/>
      <c r="I15" s="28"/>
    </row>
    <row r="16" spans="1:13">
      <c r="B16" s="30"/>
    </row>
    <row r="17" spans="2:2">
      <c r="B17" s="27"/>
    </row>
  </sheetData>
  <hyperlinks>
    <hyperlink ref="K3" r:id="rId1" display="http://stats.oecd.org/Index.aspx?DataSetCode=FFS_GBR"/>
    <hyperlink ref="K4" r:id="rId2" display="http://stats.oecd.org/Index.aspx?DataSetCode=FFS_GBR"/>
    <hyperlink ref="K5" r:id="rId3" display="http://stats.oecd.org/Index.aspx?DataSetCode=FFS_GBR"/>
    <hyperlink ref="K6" r:id="rId4" display="http://stats.oecd.org/Index.aspx?DataSetCode=FFS_GBR"/>
    <hyperlink ref="K7" r:id="rId5" display="http://www2.nationalgrid.com/UK/Industry-information/System-charges/Electricity-transmission/News/IndustryLetterBlackStartCostRecovery2016/"/>
    <hyperlink ref="K9" r:id="rId6" display="http://energyandcarbon.com/european-capacity-payments-keeping-ageing-coal-power-plants-alive/"/>
    <hyperlink ref="K10" r:id="rId7" display="http://stats.oecd.org/BrandedView.aspx?oecd_bv_id=enetech-data-en&amp;doi=data-00488-en"/>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tabSelected="1" workbookViewId="0">
      <pane xSplit="1" ySplit="2" topLeftCell="D3" activePane="bottomRight" state="frozen"/>
      <selection pane="topRight" activeCell="B1" sqref="B1"/>
      <selection pane="bottomLeft" activeCell="A3" sqref="A3"/>
      <selection pane="bottomRight" activeCell="J6" sqref="J6"/>
    </sheetView>
  </sheetViews>
  <sheetFormatPr defaultColWidth="8.6640625" defaultRowHeight="11.5"/>
  <cols>
    <col min="1" max="1" width="25.5" style="85" customWidth="1"/>
    <col min="2" max="2" width="9.1640625" style="1" customWidth="1"/>
    <col min="3" max="3" width="11.1640625" style="1" customWidth="1"/>
    <col min="4" max="4" width="13.33203125" style="1" customWidth="1"/>
    <col min="5" max="5" width="9.33203125" style="1" customWidth="1"/>
    <col min="6" max="6" width="14.1640625" style="1" customWidth="1"/>
    <col min="7" max="7" width="13.33203125" style="1" customWidth="1"/>
    <col min="8" max="8" width="13.6640625" style="1" customWidth="1"/>
    <col min="9" max="9" width="13.5" style="1" customWidth="1"/>
    <col min="10" max="10" width="9.1640625" style="1" customWidth="1"/>
    <col min="11" max="11" width="12.83203125" style="1" customWidth="1"/>
    <col min="12" max="12" width="9.83203125" style="1" customWidth="1"/>
    <col min="13" max="13" width="11.1640625" style="1" customWidth="1"/>
    <col min="14" max="14" width="10" style="1" customWidth="1"/>
    <col min="15" max="16384" width="8.6640625" style="1"/>
  </cols>
  <sheetData>
    <row r="1" spans="1:17" s="46" customFormat="1" ht="35" customHeight="1">
      <c r="A1" s="41" t="s">
        <v>206</v>
      </c>
      <c r="B1" s="42"/>
      <c r="C1" s="42"/>
      <c r="D1" s="43"/>
      <c r="E1" s="43"/>
      <c r="F1" s="44"/>
      <c r="G1" s="43"/>
      <c r="H1" s="43"/>
      <c r="I1" s="43"/>
      <c r="J1" s="43"/>
      <c r="K1" s="43"/>
      <c r="L1" s="43"/>
      <c r="M1" s="43"/>
      <c r="N1" s="43"/>
      <c r="O1" s="45"/>
    </row>
    <row r="2" spans="1:17" s="56" customFormat="1" ht="57.5">
      <c r="A2" s="47" t="s">
        <v>194</v>
      </c>
      <c r="B2" s="48" t="s">
        <v>142</v>
      </c>
      <c r="C2" s="49" t="s">
        <v>193</v>
      </c>
      <c r="D2" s="48" t="s">
        <v>143</v>
      </c>
      <c r="E2" s="50" t="s">
        <v>144</v>
      </c>
      <c r="F2" s="49" t="s">
        <v>145</v>
      </c>
      <c r="G2" s="49" t="s">
        <v>146</v>
      </c>
      <c r="H2" s="49" t="s">
        <v>147</v>
      </c>
      <c r="I2" s="49" t="s">
        <v>148</v>
      </c>
      <c r="J2" s="49" t="s">
        <v>149</v>
      </c>
      <c r="K2" s="49" t="s">
        <v>150</v>
      </c>
      <c r="L2" s="51" t="s">
        <v>151</v>
      </c>
      <c r="M2" s="52" t="s">
        <v>7</v>
      </c>
      <c r="N2" s="53" t="s">
        <v>166</v>
      </c>
      <c r="O2" s="54"/>
      <c r="P2" s="55"/>
      <c r="Q2" s="55"/>
    </row>
    <row r="3" spans="1:17" s="5" customFormat="1" ht="14.25" customHeight="1">
      <c r="A3" s="57" t="s">
        <v>8</v>
      </c>
      <c r="B3" s="58">
        <f>'Czech Republic'!I5</f>
        <v>66.2</v>
      </c>
      <c r="C3" s="58">
        <f>'Czech Republic'!I7</f>
        <v>8</v>
      </c>
      <c r="D3" s="58">
        <f>'Czech Republic'!I3</f>
        <v>6.4</v>
      </c>
      <c r="E3" s="58">
        <v>0</v>
      </c>
      <c r="F3" s="59">
        <v>0</v>
      </c>
      <c r="G3" s="59">
        <v>0</v>
      </c>
      <c r="H3" s="59">
        <v>0</v>
      </c>
      <c r="I3" s="22" t="s">
        <v>196</v>
      </c>
      <c r="J3" s="24">
        <v>0</v>
      </c>
      <c r="K3" s="24">
        <f>'Czech Republic'!I6</f>
        <v>34.1</v>
      </c>
      <c r="L3" s="58">
        <f>'Czech Republic'!I8</f>
        <v>0.47</v>
      </c>
      <c r="M3" s="60">
        <f>SUM(B3:L3)</f>
        <v>115.17000000000002</v>
      </c>
      <c r="N3" s="61">
        <f>'Czech Republic'!A8</f>
        <v>6</v>
      </c>
    </row>
    <row r="4" spans="1:17" ht="14.25" customHeight="1">
      <c r="A4" s="57" t="s">
        <v>9</v>
      </c>
      <c r="B4" s="62">
        <v>0</v>
      </c>
      <c r="C4" s="62">
        <v>0</v>
      </c>
      <c r="D4" s="62">
        <v>0</v>
      </c>
      <c r="E4" s="62">
        <v>0</v>
      </c>
      <c r="F4" s="22" t="s">
        <v>196</v>
      </c>
      <c r="G4" s="22">
        <v>0</v>
      </c>
      <c r="H4" s="22" t="s">
        <v>196</v>
      </c>
      <c r="I4" s="22">
        <v>0</v>
      </c>
      <c r="J4" s="63">
        <f>France!I3</f>
        <v>2.25</v>
      </c>
      <c r="K4" s="22">
        <v>0</v>
      </c>
      <c r="L4" s="62">
        <f>France!I6</f>
        <v>0.19</v>
      </c>
      <c r="M4" s="64">
        <f t="shared" ref="M4:M12" si="0">SUM(B4:L4)</f>
        <v>2.44</v>
      </c>
      <c r="N4" s="65">
        <f>France!A6</f>
        <v>4</v>
      </c>
    </row>
    <row r="5" spans="1:17" ht="14.25" customHeight="1">
      <c r="A5" s="66" t="s">
        <v>10</v>
      </c>
      <c r="B5" s="62">
        <f>Germany!I5+Germany!I7+Germany!I12</f>
        <v>2248.1799999999998</v>
      </c>
      <c r="C5" s="34">
        <f>Germany!I4</f>
        <v>176.08</v>
      </c>
      <c r="D5" s="62">
        <f>Germany!I6</f>
        <v>239.4</v>
      </c>
      <c r="E5" s="62">
        <f>Germany!I3</f>
        <v>9.7899999999999991</v>
      </c>
      <c r="F5" s="22">
        <f>Germany!I14</f>
        <v>230</v>
      </c>
      <c r="G5" s="21">
        <v>0</v>
      </c>
      <c r="H5" s="23">
        <f>Germany!I10</f>
        <v>154.1</v>
      </c>
      <c r="I5" s="21">
        <v>0</v>
      </c>
      <c r="J5" s="23">
        <f>Germany!I9</f>
        <v>128.79</v>
      </c>
      <c r="K5" s="21">
        <v>0</v>
      </c>
      <c r="L5" s="67">
        <f>Germany!I11</f>
        <v>15.8</v>
      </c>
      <c r="M5" s="64">
        <f t="shared" si="0"/>
        <v>3202.14</v>
      </c>
      <c r="N5" s="65">
        <f>Germany!A14</f>
        <v>12</v>
      </c>
    </row>
    <row r="6" spans="1:17" ht="14.25" customHeight="1">
      <c r="A6" s="57" t="s">
        <v>11</v>
      </c>
      <c r="B6" s="166">
        <v>0</v>
      </c>
      <c r="C6" s="62">
        <v>0</v>
      </c>
      <c r="D6" s="62">
        <v>0</v>
      </c>
      <c r="E6" s="62">
        <v>0</v>
      </c>
      <c r="F6" s="22">
        <f>Greece!I5</f>
        <v>149.30000000000001</v>
      </c>
      <c r="G6" s="62">
        <v>0</v>
      </c>
      <c r="H6" s="22" t="s">
        <v>196</v>
      </c>
      <c r="I6" s="22">
        <v>0</v>
      </c>
      <c r="J6" s="22">
        <v>1.3</v>
      </c>
      <c r="K6" s="22" t="s">
        <v>196</v>
      </c>
      <c r="L6" s="62">
        <v>0</v>
      </c>
      <c r="M6" s="64">
        <f>SUM(B6:L6)</f>
        <v>150.60000000000002</v>
      </c>
      <c r="N6" s="65">
        <f>Greece!A6</f>
        <v>4</v>
      </c>
      <c r="P6" s="68"/>
    </row>
    <row r="7" spans="1:17" s="5" customFormat="1" ht="14.25" customHeight="1">
      <c r="A7" s="57" t="s">
        <v>12</v>
      </c>
      <c r="B7" s="62">
        <v>0</v>
      </c>
      <c r="C7" s="22">
        <f>Hungary!I7</f>
        <v>28.7</v>
      </c>
      <c r="D7" s="62">
        <f>Hungary!I6</f>
        <v>3.4</v>
      </c>
      <c r="E7" s="62">
        <v>0</v>
      </c>
      <c r="F7" s="62">
        <v>0</v>
      </c>
      <c r="G7" s="63">
        <v>0</v>
      </c>
      <c r="H7" s="34">
        <f>Hungary!I3</f>
        <v>32.71</v>
      </c>
      <c r="I7" s="22">
        <v>0</v>
      </c>
      <c r="J7" s="22">
        <v>0</v>
      </c>
      <c r="K7" s="22">
        <f>Hungary!I4+Hungary!I5</f>
        <v>8.6999999999999993</v>
      </c>
      <c r="L7" s="62">
        <v>0</v>
      </c>
      <c r="M7" s="64">
        <f t="shared" si="0"/>
        <v>73.510000000000005</v>
      </c>
      <c r="N7" s="65">
        <f>Hungary!A7</f>
        <v>5</v>
      </c>
    </row>
    <row r="8" spans="1:17" ht="14.25" customHeight="1">
      <c r="A8" s="57" t="s">
        <v>13</v>
      </c>
      <c r="B8" s="62">
        <v>0</v>
      </c>
      <c r="C8" s="62">
        <v>0</v>
      </c>
      <c r="D8" s="62">
        <v>0</v>
      </c>
      <c r="E8" s="62">
        <v>0</v>
      </c>
      <c r="F8" s="62">
        <v>0</v>
      </c>
      <c r="G8" s="62">
        <v>0</v>
      </c>
      <c r="H8" s="22">
        <v>0</v>
      </c>
      <c r="I8" s="22" t="s">
        <v>196</v>
      </c>
      <c r="J8" s="22">
        <v>0</v>
      </c>
      <c r="K8" s="22">
        <v>0</v>
      </c>
      <c r="L8" s="62">
        <f>Italy!I4</f>
        <v>8.9</v>
      </c>
      <c r="M8" s="64">
        <f t="shared" si="0"/>
        <v>8.9</v>
      </c>
      <c r="N8" s="65">
        <f>Italy!A4</f>
        <v>2</v>
      </c>
    </row>
    <row r="9" spans="1:17" ht="14.25" customHeight="1">
      <c r="A9" s="66" t="s">
        <v>14</v>
      </c>
      <c r="B9" s="21">
        <v>0</v>
      </c>
      <c r="C9" s="21">
        <v>0</v>
      </c>
      <c r="D9" s="21">
        <v>0</v>
      </c>
      <c r="E9" s="21">
        <v>0</v>
      </c>
      <c r="F9" s="21">
        <v>0</v>
      </c>
      <c r="G9" s="69">
        <f>Netherlands!I3</f>
        <v>450</v>
      </c>
      <c r="H9" s="21">
        <f>Netherlands!I4</f>
        <v>189</v>
      </c>
      <c r="I9" s="21">
        <v>0</v>
      </c>
      <c r="J9" s="21">
        <v>0</v>
      </c>
      <c r="K9" s="21">
        <v>0</v>
      </c>
      <c r="L9" s="21">
        <f>Netherlands!I5</f>
        <v>0.2</v>
      </c>
      <c r="M9" s="70">
        <f t="shared" si="0"/>
        <v>639.20000000000005</v>
      </c>
      <c r="N9" s="65">
        <f>Netherlands!A5</f>
        <v>3</v>
      </c>
    </row>
    <row r="10" spans="1:17" s="5" customFormat="1" ht="14.25" customHeight="1">
      <c r="A10" s="57" t="s">
        <v>15</v>
      </c>
      <c r="B10" s="62">
        <f>Poland!I3+Poland!I10</f>
        <v>389.1</v>
      </c>
      <c r="C10" s="22">
        <f>Poland!I12/2+Poland!I4+Poland!I5</f>
        <v>273.45</v>
      </c>
      <c r="D10" s="62">
        <f>Poland!I12/2+Poland!I6</f>
        <v>229.95</v>
      </c>
      <c r="E10" s="62">
        <v>0</v>
      </c>
      <c r="F10" s="22" t="s">
        <v>196</v>
      </c>
      <c r="G10" s="22" t="s">
        <v>196</v>
      </c>
      <c r="H10" s="22">
        <v>0</v>
      </c>
      <c r="I10" s="22" t="s">
        <v>196</v>
      </c>
      <c r="J10" s="22">
        <v>0</v>
      </c>
      <c r="K10" s="22">
        <f>Poland!I7</f>
        <v>9.5</v>
      </c>
      <c r="L10" s="62">
        <f>Poland!I14</f>
        <v>17.5</v>
      </c>
      <c r="M10" s="64">
        <f t="shared" si="0"/>
        <v>919.5</v>
      </c>
      <c r="N10" s="65">
        <f>Poland!A14</f>
        <v>12</v>
      </c>
    </row>
    <row r="11" spans="1:17" ht="14.25" customHeight="1">
      <c r="A11" s="57" t="s">
        <v>16</v>
      </c>
      <c r="B11" s="62">
        <f>Spain!I5+Spain!I6</f>
        <v>283.11</v>
      </c>
      <c r="C11" s="62">
        <f>Spain!I4+Spain!I7+Spain!I9</f>
        <v>372.81</v>
      </c>
      <c r="D11" s="62">
        <f>Spain!I10</f>
        <v>15</v>
      </c>
      <c r="E11" s="62">
        <v>0</v>
      </c>
      <c r="F11" s="22">
        <f>Spain!I3</f>
        <v>83</v>
      </c>
      <c r="G11" s="71">
        <v>0</v>
      </c>
      <c r="H11" s="22" t="s">
        <v>196</v>
      </c>
      <c r="I11" s="22">
        <v>0</v>
      </c>
      <c r="J11" s="22">
        <v>0</v>
      </c>
      <c r="K11" s="22">
        <v>0</v>
      </c>
      <c r="L11" s="62">
        <f>Spain!I11</f>
        <v>0.51</v>
      </c>
      <c r="M11" s="64">
        <f t="shared" si="0"/>
        <v>754.43000000000006</v>
      </c>
      <c r="N11" s="65">
        <f>Spain!A11</f>
        <v>9</v>
      </c>
    </row>
    <row r="12" spans="1:17" s="5" customFormat="1" ht="14.25" customHeight="1">
      <c r="A12" s="72" t="s">
        <v>17</v>
      </c>
      <c r="B12" s="73">
        <f>'United Kingdom'!I3</f>
        <v>48.64</v>
      </c>
      <c r="C12" s="74">
        <v>0</v>
      </c>
      <c r="D12" s="74" t="s">
        <v>196</v>
      </c>
      <c r="E12" s="74">
        <v>0</v>
      </c>
      <c r="F12" s="5">
        <f>'United Kingdom'!I8</f>
        <v>138.41</v>
      </c>
      <c r="G12" s="74">
        <v>0</v>
      </c>
      <c r="H12" s="74">
        <f>'United Kingdom'!I6+'United Kingdom'!I7+'United Kingdom'!I9</f>
        <v>238.44</v>
      </c>
      <c r="I12" s="74">
        <v>0</v>
      </c>
      <c r="J12" s="74">
        <v>0</v>
      </c>
      <c r="K12" s="74">
        <v>0</v>
      </c>
      <c r="L12" s="74">
        <f>'United Kingdom'!I10</f>
        <v>8.9600000000000009</v>
      </c>
      <c r="M12" s="75">
        <f t="shared" si="0"/>
        <v>434.45</v>
      </c>
      <c r="N12" s="76">
        <f>'United Kingdom'!A10</f>
        <v>8</v>
      </c>
    </row>
    <row r="13" spans="1:17" s="46" customFormat="1" ht="24" customHeight="1">
      <c r="A13" s="77" t="s">
        <v>197</v>
      </c>
      <c r="B13" s="78">
        <f>SUM(B3:B12)</f>
        <v>3035.2299999999996</v>
      </c>
      <c r="C13" s="78">
        <f>SUM(C3:C12)</f>
        <v>859.04</v>
      </c>
      <c r="D13" s="78">
        <f>SUM(D3:D12)</f>
        <v>494.15</v>
      </c>
      <c r="E13" s="78">
        <f>SUM(E3:E12)</f>
        <v>9.7899999999999991</v>
      </c>
      <c r="F13" s="78">
        <f t="shared" ref="F13:L13" si="1">SUM(F3:F12)</f>
        <v>600.71</v>
      </c>
      <c r="G13" s="78">
        <f t="shared" si="1"/>
        <v>450</v>
      </c>
      <c r="H13" s="78">
        <f>SUM(H3:H12)</f>
        <v>614.25</v>
      </c>
      <c r="I13" s="78" t="s">
        <v>196</v>
      </c>
      <c r="J13" s="78">
        <f t="shared" si="1"/>
        <v>132.34</v>
      </c>
      <c r="K13" s="78">
        <f t="shared" si="1"/>
        <v>52.3</v>
      </c>
      <c r="L13" s="79">
        <f t="shared" si="1"/>
        <v>52.53</v>
      </c>
      <c r="M13" s="80">
        <f>SUM(M3:M12)</f>
        <v>6300.34</v>
      </c>
      <c r="N13" s="81">
        <f>SUM(N3:N12)</f>
        <v>65</v>
      </c>
    </row>
    <row r="14" spans="1:17">
      <c r="A14" s="82"/>
      <c r="B14" s="83"/>
      <c r="C14" s="18"/>
      <c r="D14" s="11"/>
      <c r="G14" s="2"/>
      <c r="H14" s="2"/>
      <c r="I14" s="2"/>
      <c r="J14" s="3"/>
      <c r="K14" s="3"/>
    </row>
    <row r="15" spans="1:17">
      <c r="A15" s="82"/>
      <c r="B15" s="84"/>
      <c r="L15" s="5"/>
      <c r="M15" s="36"/>
    </row>
    <row r="16" spans="1:17">
      <c r="A16" s="82"/>
      <c r="B16" s="84"/>
    </row>
    <row r="17" spans="1:13">
      <c r="A17" s="82"/>
      <c r="B17" s="84"/>
      <c r="F17" s="25"/>
    </row>
    <row r="18" spans="1:13">
      <c r="A18" s="82"/>
      <c r="B18" s="84"/>
      <c r="F18" s="11"/>
      <c r="L18" s="20"/>
      <c r="M18" s="12"/>
    </row>
    <row r="19" spans="1:13">
      <c r="A19" s="82"/>
      <c r="B19" s="84"/>
    </row>
    <row r="20" spans="1:13">
      <c r="A20" s="82"/>
      <c r="B20" s="84"/>
    </row>
    <row r="21" spans="1:13">
      <c r="A21" s="82"/>
      <c r="B21" s="84"/>
      <c r="L21" s="20"/>
      <c r="M21" s="12"/>
    </row>
    <row r="22" spans="1:13">
      <c r="A22" s="82"/>
      <c r="B22" s="84"/>
    </row>
    <row r="23" spans="1:13">
      <c r="A23" s="82"/>
      <c r="B23" s="84"/>
    </row>
    <row r="24" spans="1:13">
      <c r="A24" s="82"/>
      <c r="B24" s="84"/>
      <c r="L24" s="14"/>
      <c r="M24" s="15"/>
    </row>
    <row r="25" spans="1:13">
      <c r="A25" s="82"/>
      <c r="B25" s="84"/>
      <c r="L25" s="5"/>
      <c r="M25" s="5"/>
    </row>
    <row r="26" spans="1:13">
      <c r="A26" s="82"/>
      <c r="B26" s="84"/>
    </row>
    <row r="27" spans="1:13">
      <c r="A27" s="82"/>
      <c r="B27" s="84"/>
      <c r="L27" s="20"/>
      <c r="M27" s="13"/>
    </row>
    <row r="28" spans="1:13">
      <c r="A28" s="82"/>
      <c r="B28" s="84"/>
    </row>
    <row r="29" spans="1:13">
      <c r="A29" s="82"/>
      <c r="B29" s="84"/>
    </row>
    <row r="30" spans="1:13">
      <c r="A30" s="82"/>
      <c r="B30" s="84"/>
      <c r="L30" s="20"/>
      <c r="M30" s="13"/>
    </row>
    <row r="31" spans="1:13">
      <c r="A31" s="82"/>
      <c r="B31" s="84"/>
    </row>
    <row r="32" spans="1:13">
      <c r="A32" s="82"/>
      <c r="B32" s="84"/>
    </row>
    <row r="33" spans="1:13">
      <c r="A33" s="82"/>
      <c r="L33" s="14"/>
      <c r="M33" s="16"/>
    </row>
    <row r="34" spans="1:13">
      <c r="A34" s="82"/>
    </row>
    <row r="35" spans="1:13">
      <c r="A35" s="82"/>
    </row>
    <row r="36" spans="1:13">
      <c r="A36" s="82"/>
    </row>
    <row r="37" spans="1:13">
      <c r="A37" s="82"/>
    </row>
    <row r="38" spans="1:13">
      <c r="A38" s="82"/>
    </row>
    <row r="39" spans="1:13">
      <c r="A39" s="82"/>
    </row>
    <row r="40" spans="1:13">
      <c r="A40" s="82"/>
    </row>
    <row r="41" spans="1:13">
      <c r="A41" s="82"/>
    </row>
    <row r="42" spans="1:13">
      <c r="A42" s="82"/>
    </row>
    <row r="43" spans="1:13">
      <c r="A43" s="82"/>
    </row>
    <row r="44" spans="1:13">
      <c r="A44" s="82"/>
    </row>
    <row r="45" spans="1:13">
      <c r="A45" s="82"/>
    </row>
    <row r="46" spans="1:13">
      <c r="A46" s="8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election activeCell="C7" sqref="C7"/>
    </sheetView>
  </sheetViews>
  <sheetFormatPr defaultColWidth="20.5" defaultRowHeight="11.5"/>
  <cols>
    <col min="1" max="4" width="11.1640625" style="7" customWidth="1"/>
    <col min="5" max="5" width="20.5" style="7" customWidth="1"/>
    <col min="6" max="8" width="20.5" style="7"/>
    <col min="9" max="9" width="13.33203125" style="20" customWidth="1"/>
    <col min="10" max="10" width="14.83203125" style="7" customWidth="1"/>
    <col min="11" max="11" width="20.5" style="95"/>
    <col min="12" max="16384" width="20.5" style="7"/>
  </cols>
  <sheetData>
    <row r="1" spans="1:12" ht="35" customHeight="1">
      <c r="A1" s="86" t="s">
        <v>205</v>
      </c>
      <c r="B1" s="87"/>
      <c r="C1" s="87"/>
      <c r="D1" s="86"/>
      <c r="E1" s="87"/>
      <c r="F1" s="87"/>
      <c r="G1" s="88"/>
      <c r="H1" s="87"/>
      <c r="I1" s="91"/>
      <c r="J1" s="87"/>
      <c r="K1" s="94"/>
    </row>
    <row r="2" spans="1:12" s="96" customFormat="1" ht="34.5">
      <c r="A2" s="100" t="s">
        <v>18</v>
      </c>
      <c r="B2" s="101" t="s">
        <v>19</v>
      </c>
      <c r="C2" s="100" t="s">
        <v>20</v>
      </c>
      <c r="D2" s="100" t="s">
        <v>21</v>
      </c>
      <c r="E2" s="100" t="s">
        <v>22</v>
      </c>
      <c r="F2" s="100" t="s">
        <v>24</v>
      </c>
      <c r="G2" s="100" t="s">
        <v>23</v>
      </c>
      <c r="H2" s="100" t="s">
        <v>25</v>
      </c>
      <c r="I2" s="100" t="s">
        <v>168</v>
      </c>
      <c r="J2" s="100" t="s">
        <v>133</v>
      </c>
      <c r="K2" s="100" t="s">
        <v>65</v>
      </c>
    </row>
    <row r="3" spans="1:12" s="96" customFormat="1" ht="57.5">
      <c r="A3" s="98">
        <v>1</v>
      </c>
      <c r="B3" s="98" t="s">
        <v>8</v>
      </c>
      <c r="C3" s="98" t="s">
        <v>27</v>
      </c>
      <c r="D3" s="98" t="s">
        <v>28</v>
      </c>
      <c r="E3" s="98" t="s">
        <v>68</v>
      </c>
      <c r="F3" s="98" t="s">
        <v>38</v>
      </c>
      <c r="G3" s="98" t="s">
        <v>66</v>
      </c>
      <c r="H3" s="98" t="s">
        <v>69</v>
      </c>
      <c r="I3" s="107">
        <v>6.4</v>
      </c>
      <c r="J3" s="98" t="s">
        <v>70</v>
      </c>
      <c r="K3" s="106" t="s">
        <v>67</v>
      </c>
      <c r="L3" s="97"/>
    </row>
    <row r="4" spans="1:12" s="96" customFormat="1" ht="23">
      <c r="A4" s="98">
        <v>2</v>
      </c>
      <c r="B4" s="98" t="s">
        <v>8</v>
      </c>
      <c r="C4" s="98" t="s">
        <v>27</v>
      </c>
      <c r="D4" s="98" t="s">
        <v>27</v>
      </c>
      <c r="E4" s="98" t="s">
        <v>72</v>
      </c>
      <c r="F4" s="98" t="s">
        <v>38</v>
      </c>
      <c r="G4" s="98" t="s">
        <v>2</v>
      </c>
      <c r="H4" s="98" t="s">
        <v>39</v>
      </c>
      <c r="I4" s="107" t="s">
        <v>132</v>
      </c>
      <c r="J4" s="98" t="s">
        <v>131</v>
      </c>
      <c r="K4" s="106" t="s">
        <v>73</v>
      </c>
      <c r="L4" s="97"/>
    </row>
    <row r="5" spans="1:12" s="96" customFormat="1" ht="23">
      <c r="A5" s="98">
        <v>3</v>
      </c>
      <c r="B5" s="98" t="s">
        <v>8</v>
      </c>
      <c r="C5" s="98" t="s">
        <v>27</v>
      </c>
      <c r="D5" s="98" t="s">
        <v>28</v>
      </c>
      <c r="E5" s="98" t="s">
        <v>71</v>
      </c>
      <c r="F5" s="98" t="s">
        <v>38</v>
      </c>
      <c r="G5" s="98" t="s">
        <v>31</v>
      </c>
      <c r="H5" s="98" t="s">
        <v>69</v>
      </c>
      <c r="I5" s="107">
        <v>66.2</v>
      </c>
      <c r="J5" s="98" t="s">
        <v>70</v>
      </c>
      <c r="K5" s="106" t="s">
        <v>67</v>
      </c>
      <c r="L5" s="97"/>
    </row>
    <row r="6" spans="1:12" s="96" customFormat="1" ht="23">
      <c r="A6" s="98">
        <v>4</v>
      </c>
      <c r="B6" s="98" t="s">
        <v>8</v>
      </c>
      <c r="C6" s="98" t="s">
        <v>27</v>
      </c>
      <c r="D6" s="98" t="s">
        <v>28</v>
      </c>
      <c r="E6" s="98" t="s">
        <v>76</v>
      </c>
      <c r="F6" s="98" t="s">
        <v>30</v>
      </c>
      <c r="G6" s="98" t="s">
        <v>77</v>
      </c>
      <c r="H6" s="98" t="s">
        <v>74</v>
      </c>
      <c r="I6" s="99">
        <v>34.1</v>
      </c>
      <c r="J6" s="98" t="s">
        <v>78</v>
      </c>
      <c r="K6" s="106" t="s">
        <v>67</v>
      </c>
      <c r="L6" s="97"/>
    </row>
    <row r="7" spans="1:12" s="96" customFormat="1" ht="34.5">
      <c r="A7" s="98">
        <v>5</v>
      </c>
      <c r="B7" s="98" t="s">
        <v>8</v>
      </c>
      <c r="C7" s="98" t="s">
        <v>28</v>
      </c>
      <c r="D7" s="98" t="s">
        <v>28</v>
      </c>
      <c r="E7" s="98" t="s">
        <v>217</v>
      </c>
      <c r="F7" s="98" t="s">
        <v>38</v>
      </c>
      <c r="G7" s="98" t="s">
        <v>5</v>
      </c>
      <c r="H7" s="98" t="s">
        <v>74</v>
      </c>
      <c r="I7" s="99">
        <v>8</v>
      </c>
      <c r="J7" s="98" t="s">
        <v>174</v>
      </c>
      <c r="K7" s="106" t="s">
        <v>75</v>
      </c>
      <c r="L7" s="97"/>
    </row>
    <row r="8" spans="1:12" s="96" customFormat="1" ht="13">
      <c r="A8" s="102">
        <v>6</v>
      </c>
      <c r="B8" s="102" t="s">
        <v>8</v>
      </c>
      <c r="C8" s="102" t="s">
        <v>27</v>
      </c>
      <c r="D8" s="102" t="s">
        <v>28</v>
      </c>
      <c r="E8" s="102" t="s">
        <v>57</v>
      </c>
      <c r="F8" s="102" t="s">
        <v>38</v>
      </c>
      <c r="G8" s="102" t="s">
        <v>58</v>
      </c>
      <c r="H8" s="102" t="s">
        <v>39</v>
      </c>
      <c r="I8" s="103">
        <v>0.47</v>
      </c>
      <c r="J8" s="108" t="s">
        <v>170</v>
      </c>
      <c r="K8" s="109" t="s">
        <v>165</v>
      </c>
      <c r="L8" s="97"/>
    </row>
    <row r="9" spans="1:12" s="95" customFormat="1">
      <c r="A9" s="104"/>
      <c r="B9" s="104"/>
      <c r="C9" s="104"/>
      <c r="D9" s="104"/>
      <c r="E9" s="104"/>
      <c r="F9" s="104"/>
      <c r="G9" s="104"/>
      <c r="H9" s="104"/>
      <c r="I9" s="105">
        <f>SUM(I3:I8)</f>
        <v>115.17000000000002</v>
      </c>
      <c r="J9" s="104"/>
      <c r="K9" s="104"/>
      <c r="L9" s="26"/>
    </row>
    <row r="10" spans="1:12">
      <c r="A10" s="89"/>
      <c r="B10" s="89"/>
      <c r="C10" s="90"/>
      <c r="D10" s="90"/>
      <c r="E10" s="90"/>
      <c r="F10" s="90"/>
      <c r="G10" s="90"/>
      <c r="H10" s="90"/>
      <c r="I10" s="92"/>
      <c r="J10" s="90"/>
      <c r="K10" s="90"/>
      <c r="L10" s="8"/>
    </row>
    <row r="11" spans="1:12">
      <c r="A11" s="8"/>
      <c r="B11" s="32"/>
      <c r="C11" s="8"/>
      <c r="D11" s="8"/>
      <c r="E11" s="8"/>
      <c r="F11" s="8"/>
      <c r="G11" s="8"/>
      <c r="H11" s="8"/>
      <c r="I11" s="93"/>
      <c r="J11" s="8"/>
      <c r="K11" s="26"/>
      <c r="L11" s="8"/>
    </row>
    <row r="12" spans="1:12">
      <c r="A12" s="8"/>
      <c r="B12" s="31"/>
      <c r="C12" s="8"/>
      <c r="D12" s="8"/>
      <c r="E12" s="8"/>
      <c r="F12" s="8"/>
      <c r="G12" s="8"/>
      <c r="H12" s="8"/>
      <c r="I12" s="14"/>
      <c r="J12" s="8"/>
      <c r="K12" s="26"/>
      <c r="L12" s="8"/>
    </row>
    <row r="13" spans="1:12">
      <c r="A13" s="8"/>
      <c r="B13" s="8"/>
      <c r="C13" s="8"/>
      <c r="D13" s="8"/>
      <c r="E13" s="8"/>
      <c r="F13" s="8"/>
      <c r="G13" s="8"/>
      <c r="H13" s="8"/>
      <c r="I13" s="14"/>
      <c r="J13" s="8"/>
      <c r="K13" s="26"/>
      <c r="L13" s="8"/>
    </row>
    <row r="14" spans="1:12">
      <c r="A14" s="8"/>
      <c r="B14" s="8"/>
      <c r="C14" s="8"/>
      <c r="D14" s="8"/>
      <c r="E14" s="8"/>
      <c r="F14" s="8"/>
      <c r="G14" s="8"/>
      <c r="H14" s="8"/>
      <c r="I14" s="14"/>
      <c r="J14" s="8"/>
      <c r="K14" s="26"/>
      <c r="L14" s="8"/>
    </row>
    <row r="15" spans="1:12">
      <c r="A15" s="8"/>
      <c r="B15" s="8"/>
      <c r="C15" s="8"/>
      <c r="D15" s="8"/>
      <c r="E15" s="8"/>
      <c r="F15" s="8"/>
      <c r="G15" s="8"/>
      <c r="H15" s="8"/>
      <c r="I15" s="14"/>
      <c r="J15" s="8"/>
      <c r="K15" s="26"/>
      <c r="L15" s="8"/>
    </row>
  </sheetData>
  <hyperlinks>
    <hyperlink ref="K3" r:id="rId1" display="http://stats.oecd.org/Index.aspx?DataSetCode=FFS_CZE"/>
    <hyperlink ref="K5" r:id="rId2" display="http://stats.oecd.org/Index.aspx?DataSetCode=FFS_CZE"/>
    <hyperlink ref="K4" r:id="rId3" display="http://carbonmarketwatch.org/wp-content/uploads/2016/04/Fossil-fuel-subsidies-from-Europes-carbon-market-final-web.pdf"/>
    <hyperlink ref="K7" r:id="rId4" display="http://ec.europa.eu/competition/state_aid/cases/254578/254578_1680719_130_2.pdf"/>
    <hyperlink ref="K6" r:id="rId5" display="http://stats.oecd.org/Index.aspx?DataSetCode=FFS_CZE"/>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election activeCell="E6" sqref="E6"/>
    </sheetView>
  </sheetViews>
  <sheetFormatPr defaultColWidth="8.6640625" defaultRowHeight="14"/>
  <cols>
    <col min="1" max="1" width="8.6640625" style="9" customWidth="1"/>
    <col min="2" max="4" width="8.6640625" style="9"/>
    <col min="5" max="5" width="20.83203125" style="113" customWidth="1"/>
    <col min="6" max="6" width="11.6640625" style="9" customWidth="1"/>
    <col min="7" max="7" width="9.6640625" style="9" customWidth="1"/>
    <col min="8" max="8" width="17" style="9" customWidth="1"/>
    <col min="9" max="9" width="23.5" style="9" customWidth="1"/>
    <col min="10" max="10" width="12.5" style="9" customWidth="1"/>
    <col min="11" max="11" width="14.1640625" style="9" customWidth="1"/>
    <col min="12" max="16384" width="8.6640625" style="9"/>
  </cols>
  <sheetData>
    <row r="1" spans="1:11" ht="37" customHeight="1">
      <c r="A1" s="86" t="s">
        <v>204</v>
      </c>
      <c r="B1" s="87"/>
      <c r="C1" s="87"/>
      <c r="D1" s="88"/>
      <c r="E1" s="110"/>
      <c r="F1" s="88"/>
      <c r="G1" s="88"/>
      <c r="H1" s="88"/>
      <c r="I1" s="88"/>
      <c r="J1" s="88"/>
      <c r="K1" s="88"/>
    </row>
    <row r="2" spans="1:11" ht="46">
      <c r="A2" s="100" t="s">
        <v>18</v>
      </c>
      <c r="B2" s="101" t="s">
        <v>19</v>
      </c>
      <c r="C2" s="100" t="s">
        <v>20</v>
      </c>
      <c r="D2" s="100" t="s">
        <v>21</v>
      </c>
      <c r="E2" s="100" t="s">
        <v>22</v>
      </c>
      <c r="F2" s="114" t="s">
        <v>24</v>
      </c>
      <c r="G2" s="100" t="s">
        <v>23</v>
      </c>
      <c r="H2" s="100" t="s">
        <v>25</v>
      </c>
      <c r="I2" s="100" t="s">
        <v>168</v>
      </c>
      <c r="J2" s="100" t="s">
        <v>133</v>
      </c>
      <c r="K2" s="100" t="s">
        <v>65</v>
      </c>
    </row>
    <row r="3" spans="1:11" ht="23">
      <c r="A3" s="102">
        <v>1</v>
      </c>
      <c r="B3" s="102" t="s">
        <v>9</v>
      </c>
      <c r="C3" s="102" t="s">
        <v>27</v>
      </c>
      <c r="D3" s="102" t="s">
        <v>28</v>
      </c>
      <c r="E3" s="102" t="s">
        <v>92</v>
      </c>
      <c r="F3" s="102" t="s">
        <v>30</v>
      </c>
      <c r="G3" s="102" t="s">
        <v>3</v>
      </c>
      <c r="H3" s="102" t="s">
        <v>93</v>
      </c>
      <c r="I3" s="115">
        <v>2.25</v>
      </c>
      <c r="J3" s="102" t="s">
        <v>170</v>
      </c>
      <c r="K3" s="116" t="s">
        <v>67</v>
      </c>
    </row>
    <row r="4" spans="1:11" ht="23">
      <c r="A4" s="102">
        <v>2</v>
      </c>
      <c r="B4" s="102" t="s">
        <v>9</v>
      </c>
      <c r="C4" s="102" t="s">
        <v>27</v>
      </c>
      <c r="D4" s="102" t="s">
        <v>27</v>
      </c>
      <c r="E4" s="102" t="s">
        <v>126</v>
      </c>
      <c r="F4" s="102" t="s">
        <v>30</v>
      </c>
      <c r="G4" s="102" t="s">
        <v>91</v>
      </c>
      <c r="H4" s="102" t="s">
        <v>41</v>
      </c>
      <c r="I4" s="102" t="s">
        <v>132</v>
      </c>
      <c r="J4" s="102" t="s">
        <v>131</v>
      </c>
      <c r="K4" s="117" t="s">
        <v>171</v>
      </c>
    </row>
    <row r="5" spans="1:11" ht="23">
      <c r="A5" s="102">
        <v>3</v>
      </c>
      <c r="B5" s="102" t="s">
        <v>9</v>
      </c>
      <c r="C5" s="102" t="s">
        <v>28</v>
      </c>
      <c r="D5" s="102" t="s">
        <v>27</v>
      </c>
      <c r="E5" s="102" t="s">
        <v>198</v>
      </c>
      <c r="F5" s="102" t="s">
        <v>38</v>
      </c>
      <c r="G5" s="102" t="s">
        <v>0</v>
      </c>
      <c r="H5" s="102" t="s">
        <v>41</v>
      </c>
      <c r="I5" s="102" t="s">
        <v>132</v>
      </c>
      <c r="J5" s="102" t="s">
        <v>131</v>
      </c>
      <c r="K5" s="102" t="s">
        <v>94</v>
      </c>
    </row>
    <row r="6" spans="1:11" ht="34.5">
      <c r="A6" s="102">
        <v>4</v>
      </c>
      <c r="B6" s="102" t="s">
        <v>9</v>
      </c>
      <c r="C6" s="102" t="s">
        <v>27</v>
      </c>
      <c r="D6" s="102" t="s">
        <v>28</v>
      </c>
      <c r="E6" s="102" t="s">
        <v>57</v>
      </c>
      <c r="F6" s="102" t="s">
        <v>38</v>
      </c>
      <c r="G6" s="102" t="s">
        <v>58</v>
      </c>
      <c r="H6" s="102" t="s">
        <v>39</v>
      </c>
      <c r="I6" s="115">
        <v>0.19</v>
      </c>
      <c r="J6" s="102" t="s">
        <v>164</v>
      </c>
      <c r="K6" s="116" t="s">
        <v>165</v>
      </c>
    </row>
    <row r="7" spans="1:11">
      <c r="A7" s="118"/>
      <c r="B7" s="111"/>
      <c r="C7" s="111"/>
      <c r="D7" s="111"/>
      <c r="E7" s="111"/>
      <c r="F7" s="111"/>
      <c r="G7" s="111"/>
      <c r="H7" s="111"/>
      <c r="I7" s="119">
        <f>SUM(I3:I6)</f>
        <v>2.44</v>
      </c>
      <c r="J7" s="111"/>
      <c r="K7" s="111"/>
    </row>
    <row r="8" spans="1:11">
      <c r="A8" s="28"/>
      <c r="B8" s="32"/>
      <c r="C8" s="28"/>
      <c r="D8" s="28"/>
      <c r="E8" s="112"/>
      <c r="F8" s="28"/>
      <c r="G8" s="28"/>
      <c r="H8" s="28"/>
      <c r="I8" s="28"/>
      <c r="J8" s="28"/>
      <c r="K8" s="28"/>
    </row>
    <row r="9" spans="1:11">
      <c r="A9" s="28"/>
      <c r="B9" s="31"/>
      <c r="C9" s="28"/>
      <c r="D9" s="28"/>
      <c r="E9" s="112"/>
      <c r="F9" s="28"/>
      <c r="G9" s="28"/>
      <c r="H9" s="28"/>
      <c r="I9" s="28"/>
      <c r="J9" s="28"/>
      <c r="K9" s="28"/>
    </row>
  </sheetData>
  <hyperlinks>
    <hyperlink ref="K3" r:id="rId1" display="http://www.oecd.org/site/tadffss/data/"/>
    <hyperlink ref="K6" r:id="rId2" display="http://stats.oecd.org/BrandedView.aspx?oecd_bv_id=enetech-data-en&amp;doi=data-00488-en"/>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topLeftCell="A10" workbookViewId="0">
      <selection activeCell="F14" sqref="F14"/>
    </sheetView>
  </sheetViews>
  <sheetFormatPr defaultColWidth="8.6640625" defaultRowHeight="11.5"/>
  <cols>
    <col min="1" max="1" width="8.6640625" style="4" customWidth="1"/>
    <col min="2" max="4" width="12.83203125" style="4" customWidth="1"/>
    <col min="5" max="5" width="15.6640625" style="4" customWidth="1"/>
    <col min="6" max="6" width="11.1640625" style="4" customWidth="1"/>
    <col min="7" max="7" width="11.83203125" style="4" customWidth="1"/>
    <col min="8" max="8" width="12.5" style="4" customWidth="1"/>
    <col min="9" max="9" width="8.6640625" style="4"/>
    <col min="10" max="10" width="11.5" style="4" customWidth="1"/>
    <col min="11" max="11" width="9.6640625" style="4" customWidth="1"/>
    <col min="12" max="16384" width="8.6640625" style="4"/>
  </cols>
  <sheetData>
    <row r="1" spans="1:17" s="160" customFormat="1" ht="37" customHeight="1">
      <c r="A1" s="139" t="s">
        <v>213</v>
      </c>
      <c r="B1" s="44"/>
      <c r="C1" s="44"/>
      <c r="D1" s="43"/>
      <c r="E1" s="43"/>
      <c r="F1" s="43"/>
      <c r="G1" s="43"/>
      <c r="H1" s="43"/>
      <c r="I1" s="43"/>
      <c r="J1" s="43"/>
      <c r="K1" s="43"/>
    </row>
    <row r="2" spans="1:17" ht="33" customHeight="1">
      <c r="A2" s="101" t="s">
        <v>18</v>
      </c>
      <c r="B2" s="101" t="s">
        <v>19</v>
      </c>
      <c r="C2" s="100" t="s">
        <v>20</v>
      </c>
      <c r="D2" s="100" t="s">
        <v>21</v>
      </c>
      <c r="E2" s="100" t="s">
        <v>22</v>
      </c>
      <c r="F2" s="100" t="s">
        <v>24</v>
      </c>
      <c r="G2" s="100" t="s">
        <v>23</v>
      </c>
      <c r="H2" s="100" t="s">
        <v>25</v>
      </c>
      <c r="I2" s="100" t="s">
        <v>168</v>
      </c>
      <c r="J2" s="100" t="s">
        <v>133</v>
      </c>
      <c r="K2" s="100" t="s">
        <v>26</v>
      </c>
    </row>
    <row r="3" spans="1:17" ht="23">
      <c r="A3" s="134">
        <v>1</v>
      </c>
      <c r="B3" s="134" t="s">
        <v>10</v>
      </c>
      <c r="C3" s="134" t="s">
        <v>27</v>
      </c>
      <c r="D3" s="134" t="s">
        <v>28</v>
      </c>
      <c r="E3" s="125" t="s">
        <v>56</v>
      </c>
      <c r="F3" s="102" t="s">
        <v>30</v>
      </c>
      <c r="G3" s="125" t="s">
        <v>6</v>
      </c>
      <c r="H3" s="125" t="s">
        <v>50</v>
      </c>
      <c r="I3" s="161">
        <v>9.7899999999999991</v>
      </c>
      <c r="J3" s="125" t="s">
        <v>33</v>
      </c>
      <c r="K3" s="162" t="s">
        <v>34</v>
      </c>
    </row>
    <row r="4" spans="1:17" ht="23">
      <c r="A4" s="134">
        <v>2</v>
      </c>
      <c r="B4" s="134" t="s">
        <v>10</v>
      </c>
      <c r="C4" s="134" t="s">
        <v>27</v>
      </c>
      <c r="D4" s="134" t="s">
        <v>28</v>
      </c>
      <c r="E4" s="125" t="s">
        <v>60</v>
      </c>
      <c r="F4" s="102" t="s">
        <v>38</v>
      </c>
      <c r="G4" s="125" t="s">
        <v>5</v>
      </c>
      <c r="H4" s="125" t="s">
        <v>50</v>
      </c>
      <c r="I4" s="161">
        <v>176.08</v>
      </c>
      <c r="J4" s="125" t="s">
        <v>33</v>
      </c>
      <c r="K4" s="162" t="s">
        <v>34</v>
      </c>
    </row>
    <row r="5" spans="1:17" ht="46">
      <c r="A5" s="134">
        <v>3</v>
      </c>
      <c r="B5" s="134" t="s">
        <v>10</v>
      </c>
      <c r="C5" s="134" t="s">
        <v>27</v>
      </c>
      <c r="D5" s="134" t="s">
        <v>28</v>
      </c>
      <c r="E5" s="125" t="s">
        <v>29</v>
      </c>
      <c r="F5" s="102" t="s">
        <v>30</v>
      </c>
      <c r="G5" s="125" t="s">
        <v>31</v>
      </c>
      <c r="H5" s="125" t="s">
        <v>32</v>
      </c>
      <c r="I5" s="161">
        <v>332.78</v>
      </c>
      <c r="J5" s="125" t="s">
        <v>33</v>
      </c>
      <c r="K5" s="162" t="s">
        <v>34</v>
      </c>
    </row>
    <row r="6" spans="1:17" ht="46">
      <c r="A6" s="134">
        <v>4</v>
      </c>
      <c r="B6" s="134" t="s">
        <v>10</v>
      </c>
      <c r="C6" s="134" t="s">
        <v>27</v>
      </c>
      <c r="D6" s="134" t="s">
        <v>28</v>
      </c>
      <c r="E6" s="125" t="s">
        <v>48</v>
      </c>
      <c r="F6" s="102" t="s">
        <v>38</v>
      </c>
      <c r="G6" s="125" t="s">
        <v>49</v>
      </c>
      <c r="H6" s="125" t="s">
        <v>50</v>
      </c>
      <c r="I6" s="161">
        <v>239.4</v>
      </c>
      <c r="J6" s="125" t="s">
        <v>33</v>
      </c>
      <c r="K6" s="162" t="s">
        <v>34</v>
      </c>
    </row>
    <row r="7" spans="1:17" ht="34.5">
      <c r="A7" s="118">
        <v>5</v>
      </c>
      <c r="B7" s="118" t="s">
        <v>10</v>
      </c>
      <c r="C7" s="118" t="s">
        <v>27</v>
      </c>
      <c r="D7" s="118" t="s">
        <v>28</v>
      </c>
      <c r="E7" s="102" t="s">
        <v>35</v>
      </c>
      <c r="F7" s="102" t="s">
        <v>30</v>
      </c>
      <c r="G7" s="102" t="s">
        <v>31</v>
      </c>
      <c r="H7" s="102" t="s">
        <v>36</v>
      </c>
      <c r="I7" s="115">
        <v>52.1</v>
      </c>
      <c r="J7" s="102" t="s">
        <v>33</v>
      </c>
      <c r="K7" s="135" t="s">
        <v>34</v>
      </c>
      <c r="L7" s="6"/>
      <c r="M7" s="6"/>
      <c r="N7" s="6"/>
      <c r="O7" s="6"/>
      <c r="P7" s="6"/>
      <c r="Q7" s="6"/>
    </row>
    <row r="8" spans="1:17" ht="56" customHeight="1">
      <c r="A8" s="118">
        <v>6</v>
      </c>
      <c r="B8" s="118" t="s">
        <v>10</v>
      </c>
      <c r="C8" s="118" t="s">
        <v>27</v>
      </c>
      <c r="D8" s="118" t="s">
        <v>27</v>
      </c>
      <c r="E8" s="102" t="s">
        <v>53</v>
      </c>
      <c r="F8" s="102" t="s">
        <v>38</v>
      </c>
      <c r="G8" s="102" t="s">
        <v>3</v>
      </c>
      <c r="H8" s="102" t="s">
        <v>54</v>
      </c>
      <c r="I8" s="115" t="s">
        <v>132</v>
      </c>
      <c r="J8" s="102" t="s">
        <v>131</v>
      </c>
      <c r="K8" s="135" t="s">
        <v>55</v>
      </c>
      <c r="L8" s="6"/>
      <c r="M8" s="6"/>
      <c r="N8" s="6"/>
      <c r="O8" s="6"/>
      <c r="P8" s="6"/>
      <c r="Q8" s="6"/>
    </row>
    <row r="9" spans="1:17" ht="67" customHeight="1">
      <c r="A9" s="118">
        <v>7</v>
      </c>
      <c r="B9" s="118" t="s">
        <v>10</v>
      </c>
      <c r="C9" s="118" t="s">
        <v>27</v>
      </c>
      <c r="D9" s="118" t="s">
        <v>28</v>
      </c>
      <c r="E9" s="102" t="s">
        <v>51</v>
      </c>
      <c r="F9" s="102" t="s">
        <v>30</v>
      </c>
      <c r="G9" s="102" t="s">
        <v>3</v>
      </c>
      <c r="H9" s="102" t="s">
        <v>52</v>
      </c>
      <c r="I9" s="115">
        <v>128.79</v>
      </c>
      <c r="J9" s="102" t="s">
        <v>43</v>
      </c>
      <c r="K9" s="135" t="s">
        <v>34</v>
      </c>
      <c r="L9" s="6"/>
      <c r="M9" s="6"/>
      <c r="N9" s="6"/>
      <c r="O9" s="6"/>
      <c r="P9" s="6"/>
      <c r="Q9" s="6"/>
    </row>
    <row r="10" spans="1:17" ht="66" customHeight="1">
      <c r="A10" s="118">
        <v>8</v>
      </c>
      <c r="B10" s="118" t="s">
        <v>10</v>
      </c>
      <c r="C10" s="118" t="s">
        <v>27</v>
      </c>
      <c r="D10" s="118" t="s">
        <v>28</v>
      </c>
      <c r="E10" s="102" t="s">
        <v>40</v>
      </c>
      <c r="F10" s="102" t="s">
        <v>30</v>
      </c>
      <c r="G10" s="102" t="s">
        <v>41</v>
      </c>
      <c r="H10" s="102" t="s">
        <v>42</v>
      </c>
      <c r="I10" s="115">
        <v>154.1</v>
      </c>
      <c r="J10" s="102" t="s">
        <v>189</v>
      </c>
      <c r="K10" s="135" t="s">
        <v>44</v>
      </c>
      <c r="L10" s="31"/>
      <c r="M10" s="6"/>
      <c r="N10" s="6"/>
      <c r="O10" s="6"/>
      <c r="P10" s="6"/>
      <c r="Q10" s="6"/>
    </row>
    <row r="11" spans="1:17" ht="23">
      <c r="A11" s="118">
        <v>9</v>
      </c>
      <c r="B11" s="118" t="s">
        <v>10</v>
      </c>
      <c r="C11" s="118" t="s">
        <v>27</v>
      </c>
      <c r="D11" s="118" t="s">
        <v>28</v>
      </c>
      <c r="E11" s="102" t="s">
        <v>57</v>
      </c>
      <c r="F11" s="102" t="s">
        <v>38</v>
      </c>
      <c r="G11" s="102" t="s">
        <v>58</v>
      </c>
      <c r="H11" s="102" t="s">
        <v>39</v>
      </c>
      <c r="I11" s="115">
        <v>15.8</v>
      </c>
      <c r="J11" s="102" t="s">
        <v>59</v>
      </c>
      <c r="K11" s="135" t="s">
        <v>165</v>
      </c>
      <c r="L11" s="6"/>
      <c r="M11" s="6"/>
      <c r="N11" s="6"/>
      <c r="O11" s="6"/>
      <c r="P11" s="6"/>
      <c r="Q11" s="6"/>
    </row>
    <row r="12" spans="1:17" ht="23">
      <c r="A12" s="118">
        <v>10</v>
      </c>
      <c r="B12" s="118" t="s">
        <v>10</v>
      </c>
      <c r="C12" s="118" t="s">
        <v>27</v>
      </c>
      <c r="D12" s="118" t="s">
        <v>28</v>
      </c>
      <c r="E12" s="102" t="s">
        <v>37</v>
      </c>
      <c r="F12" s="102" t="s">
        <v>38</v>
      </c>
      <c r="G12" s="102" t="s">
        <v>31</v>
      </c>
      <c r="H12" s="102" t="s">
        <v>39</v>
      </c>
      <c r="I12" s="115">
        <v>1863.3</v>
      </c>
      <c r="J12" s="102" t="s">
        <v>33</v>
      </c>
      <c r="K12" s="135" t="s">
        <v>34</v>
      </c>
      <c r="L12" s="6"/>
      <c r="M12" s="6"/>
      <c r="N12" s="6"/>
      <c r="O12" s="6"/>
      <c r="P12" s="6"/>
      <c r="Q12" s="6"/>
    </row>
    <row r="13" spans="1:17" ht="36" customHeight="1">
      <c r="A13" s="118">
        <v>11</v>
      </c>
      <c r="B13" s="118" t="s">
        <v>10</v>
      </c>
      <c r="C13" s="118" t="s">
        <v>27</v>
      </c>
      <c r="D13" s="118" t="s">
        <v>27</v>
      </c>
      <c r="E13" s="102" t="s">
        <v>45</v>
      </c>
      <c r="F13" s="102" t="s">
        <v>30</v>
      </c>
      <c r="G13" s="102" t="s">
        <v>41</v>
      </c>
      <c r="H13" s="102" t="s">
        <v>39</v>
      </c>
      <c r="I13" s="115" t="s">
        <v>132</v>
      </c>
      <c r="J13" s="102" t="s">
        <v>131</v>
      </c>
      <c r="K13" s="135" t="s">
        <v>46</v>
      </c>
      <c r="L13" s="6"/>
      <c r="M13" s="6"/>
      <c r="N13" s="6"/>
      <c r="O13" s="6"/>
      <c r="P13" s="6"/>
      <c r="Q13" s="6"/>
    </row>
    <row r="14" spans="1:17" ht="52" customHeight="1">
      <c r="A14" s="118">
        <v>12</v>
      </c>
      <c r="B14" s="118" t="s">
        <v>10</v>
      </c>
      <c r="C14" s="118" t="s">
        <v>28</v>
      </c>
      <c r="D14" s="118" t="s">
        <v>28</v>
      </c>
      <c r="E14" s="102" t="s">
        <v>198</v>
      </c>
      <c r="F14" s="102" t="s">
        <v>38</v>
      </c>
      <c r="G14" s="102" t="s">
        <v>0</v>
      </c>
      <c r="H14" s="102" t="s">
        <v>47</v>
      </c>
      <c r="I14" s="115">
        <v>230</v>
      </c>
      <c r="J14" s="102" t="s">
        <v>191</v>
      </c>
      <c r="K14" s="135" t="s">
        <v>94</v>
      </c>
      <c r="L14" s="31"/>
      <c r="M14" s="6"/>
      <c r="N14" s="6"/>
      <c r="O14" s="6"/>
      <c r="P14" s="6"/>
      <c r="Q14" s="6"/>
    </row>
    <row r="15" spans="1:17">
      <c r="A15" s="118"/>
      <c r="B15" s="118"/>
      <c r="C15" s="118"/>
      <c r="D15" s="118"/>
      <c r="E15" s="118"/>
      <c r="F15" s="118"/>
      <c r="G15" s="118"/>
      <c r="H15" s="118"/>
      <c r="I15" s="119">
        <f>SUM(I3:I14)</f>
        <v>3202.14</v>
      </c>
      <c r="J15" s="118"/>
      <c r="K15" s="118"/>
      <c r="L15" s="6"/>
      <c r="M15" s="6"/>
      <c r="N15" s="6"/>
      <c r="O15" s="6"/>
      <c r="P15" s="6"/>
      <c r="Q15" s="6"/>
    </row>
    <row r="16" spans="1:17">
      <c r="A16" s="152" t="s">
        <v>190</v>
      </c>
      <c r="B16" s="152"/>
      <c r="C16" s="152"/>
      <c r="D16" s="152"/>
      <c r="E16" s="33"/>
      <c r="F16" s="143"/>
      <c r="G16" s="143"/>
      <c r="H16" s="143"/>
      <c r="I16" s="163"/>
      <c r="J16" s="143"/>
      <c r="K16" s="143"/>
      <c r="L16" s="152"/>
      <c r="M16" s="152"/>
      <c r="N16" s="152"/>
      <c r="O16" s="152"/>
      <c r="P16" s="6"/>
      <c r="Q16" s="6"/>
    </row>
    <row r="17" spans="1:17" s="6" customFormat="1">
      <c r="A17" s="164" t="s">
        <v>192</v>
      </c>
      <c r="B17" s="152"/>
      <c r="C17" s="152"/>
      <c r="D17" s="152"/>
      <c r="E17" s="33"/>
      <c r="F17" s="143"/>
      <c r="G17" s="143"/>
      <c r="H17" s="143"/>
      <c r="I17" s="143"/>
      <c r="J17" s="143"/>
      <c r="K17" s="143"/>
      <c r="L17" s="152"/>
      <c r="M17" s="152"/>
      <c r="N17" s="152"/>
      <c r="O17" s="152"/>
    </row>
    <row r="18" spans="1:17">
      <c r="A18" s="152"/>
      <c r="B18" s="152"/>
      <c r="C18" s="152"/>
      <c r="D18" s="152"/>
      <c r="E18" s="152"/>
      <c r="F18" s="152"/>
      <c r="G18" s="152"/>
      <c r="H18" s="152"/>
      <c r="I18" s="152"/>
      <c r="J18" s="152"/>
      <c r="K18" s="152"/>
      <c r="L18" s="152"/>
      <c r="M18" s="152"/>
      <c r="N18" s="152"/>
      <c r="O18" s="152"/>
      <c r="P18" s="6"/>
      <c r="Q18" s="6"/>
    </row>
    <row r="19" spans="1:17">
      <c r="A19" s="6"/>
      <c r="B19" s="32"/>
      <c r="C19" s="6"/>
      <c r="D19" s="6"/>
      <c r="E19" s="6"/>
      <c r="F19" s="6"/>
      <c r="G19" s="6"/>
      <c r="H19" s="6"/>
      <c r="I19" s="6"/>
      <c r="J19" s="6"/>
      <c r="K19" s="6"/>
      <c r="L19" s="6"/>
      <c r="M19" s="6"/>
      <c r="N19" s="6"/>
      <c r="O19" s="6"/>
      <c r="P19" s="6"/>
      <c r="Q19" s="6"/>
    </row>
    <row r="20" spans="1:17">
      <c r="A20" s="6"/>
      <c r="B20" s="31"/>
      <c r="C20" s="6"/>
      <c r="D20" s="6"/>
      <c r="E20" s="6"/>
      <c r="F20" s="6"/>
      <c r="G20" s="6"/>
      <c r="H20" s="6"/>
      <c r="I20" s="6"/>
      <c r="J20" s="6"/>
      <c r="K20" s="6"/>
      <c r="L20" s="6"/>
      <c r="M20" s="6"/>
      <c r="N20" s="6"/>
      <c r="O20" s="6"/>
      <c r="P20" s="6"/>
      <c r="Q20" s="6"/>
    </row>
    <row r="21" spans="1:17">
      <c r="A21" s="6"/>
      <c r="B21" s="6"/>
      <c r="C21" s="6"/>
      <c r="D21" s="6"/>
      <c r="E21" s="6"/>
      <c r="F21" s="6"/>
      <c r="G21" s="6"/>
      <c r="H21" s="6"/>
      <c r="I21" s="6"/>
      <c r="J21" s="6"/>
      <c r="K21" s="6"/>
      <c r="L21" s="6"/>
      <c r="M21" s="6"/>
      <c r="N21" s="6"/>
      <c r="O21" s="6"/>
      <c r="P21" s="6"/>
      <c r="Q21" s="6"/>
    </row>
  </sheetData>
  <sortState ref="A2:L15">
    <sortCondition ref="G2:G15"/>
  </sortState>
  <hyperlinks>
    <hyperlink ref="K5" r:id="rId1" display="http://www.foes.de/pdf/2015-01-Was-Strom-wirklich-kostet-lang.pdf"/>
    <hyperlink ref="K3" r:id="rId2" display="http://www.foes.de/pdf/2015-01-Was-Strom-wirklich-kostet-lang.pdf"/>
    <hyperlink ref="K7" r:id="rId3" display="http://www.foes.de/pdf/2015-01-Was-Strom-wirklich-kostet-lang.pdf"/>
    <hyperlink ref="K12" r:id="rId4" display="http://www.foes.de/pdf/2015-01-Was-Strom-wirklich-kostet-lang.pdf"/>
    <hyperlink ref="K6" r:id="rId5" display="http://www.foes.de/pdf/2015-01-Was-Strom-wirklich-kostet-lang.pdf"/>
    <hyperlink ref="K4" r:id="rId6" display="http://www.foes.de/pdf/2015-01-Was-Strom-wirklich-kostet-lang.pdf"/>
    <hyperlink ref="K9" r:id="rId7" display="http://www.foes.de/pdf/2015-01-Was-Strom-wirklich-kostet-lang.pdf"/>
    <hyperlink ref="K10" r:id="rId8" display="https://www.destatis.de/DE/Publikationen/Thematisch/FinanzenSteuern/Steuern/Verbrauchsteuer/Energiesteuer2140930157005.xlsx?__blob=publicationFile"/>
    <hyperlink ref="K13" r:id="rId9" display="http://www.foes.de/pdf/2015-11-FOES-Gesellschaftliche-Kosten-der-Braunkohle.pdf"/>
    <hyperlink ref="K8" r:id="rId10" display="https://www.umweltbundesamt.de/en/publikationen/environmentally-harmful-subsidies-in-germany-2014"/>
    <hyperlink ref="K11" r:id="rId11" display="http://stats.oecd.org/BrandedView.aspx?oecd_bv_id=enetech-data-en&amp;doi=data-00488-en"/>
    <hyperlink ref="K14" r:id="rId12"/>
  </hyperlinks>
  <pageMargins left="0.7" right="0.7" top="0.75" bottom="0.75" header="0.3" footer="0.3"/>
  <pageSetup paperSize="9"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ColWidth="8.83203125" defaultRowHeight="14"/>
  <cols>
    <col min="1" max="1" width="8.6640625" customWidth="1"/>
    <col min="5" max="5" width="26.33203125" customWidth="1"/>
    <col min="6" max="6" width="11" customWidth="1"/>
    <col min="7" max="7" width="11.6640625" customWidth="1"/>
    <col min="9" max="9" width="12.83203125" customWidth="1"/>
    <col min="11" max="11" width="13" customWidth="1"/>
  </cols>
  <sheetData>
    <row r="1" spans="1:11" ht="37" customHeight="1">
      <c r="A1" s="86" t="s">
        <v>203</v>
      </c>
      <c r="B1" s="87"/>
      <c r="C1" s="87"/>
      <c r="D1" s="120"/>
      <c r="E1" s="120"/>
      <c r="F1" s="120"/>
      <c r="G1" s="120"/>
      <c r="H1" s="120"/>
      <c r="I1" s="120"/>
      <c r="J1" s="120"/>
      <c r="K1" s="120"/>
    </row>
    <row r="2" spans="1:11" ht="46">
      <c r="A2" s="101" t="s">
        <v>18</v>
      </c>
      <c r="B2" s="101" t="s">
        <v>19</v>
      </c>
      <c r="C2" s="100" t="s">
        <v>20</v>
      </c>
      <c r="D2" s="100" t="s">
        <v>21</v>
      </c>
      <c r="E2" s="100" t="s">
        <v>22</v>
      </c>
      <c r="F2" s="100" t="s">
        <v>24</v>
      </c>
      <c r="G2" s="100" t="s">
        <v>23</v>
      </c>
      <c r="H2" s="100" t="s">
        <v>25</v>
      </c>
      <c r="I2" s="100" t="s">
        <v>168</v>
      </c>
      <c r="J2" s="100" t="s">
        <v>133</v>
      </c>
      <c r="K2" s="100" t="s">
        <v>65</v>
      </c>
    </row>
    <row r="3" spans="1:11" ht="46" customHeight="1">
      <c r="A3" s="125">
        <v>1</v>
      </c>
      <c r="B3" s="125" t="s">
        <v>11</v>
      </c>
      <c r="C3" s="125" t="s">
        <v>27</v>
      </c>
      <c r="D3" s="125" t="s">
        <v>28</v>
      </c>
      <c r="E3" s="125" t="s">
        <v>102</v>
      </c>
      <c r="F3" s="125" t="s">
        <v>30</v>
      </c>
      <c r="G3" s="125" t="s">
        <v>3</v>
      </c>
      <c r="H3" s="125" t="s">
        <v>50</v>
      </c>
      <c r="I3" s="125">
        <v>1.3</v>
      </c>
      <c r="J3" s="125" t="s">
        <v>43</v>
      </c>
      <c r="K3" s="126" t="s">
        <v>67</v>
      </c>
    </row>
    <row r="4" spans="1:11" ht="23">
      <c r="A4" s="125">
        <v>2</v>
      </c>
      <c r="B4" s="125" t="s">
        <v>11</v>
      </c>
      <c r="C4" s="125" t="s">
        <v>27</v>
      </c>
      <c r="D4" s="125" t="s">
        <v>27</v>
      </c>
      <c r="E4" s="125" t="s">
        <v>104</v>
      </c>
      <c r="F4" s="125" t="s">
        <v>30</v>
      </c>
      <c r="G4" s="125" t="s">
        <v>4</v>
      </c>
      <c r="H4" s="125" t="s">
        <v>74</v>
      </c>
      <c r="I4" s="102" t="s">
        <v>132</v>
      </c>
      <c r="J4" s="102" t="s">
        <v>131</v>
      </c>
      <c r="K4" s="126" t="s">
        <v>67</v>
      </c>
    </row>
    <row r="5" spans="1:11" ht="23">
      <c r="A5" s="125">
        <v>3</v>
      </c>
      <c r="B5" s="125" t="s">
        <v>11</v>
      </c>
      <c r="C5" s="125" t="s">
        <v>27</v>
      </c>
      <c r="D5" s="125" t="s">
        <v>28</v>
      </c>
      <c r="E5" s="125" t="s">
        <v>0</v>
      </c>
      <c r="F5" s="102" t="s">
        <v>38</v>
      </c>
      <c r="G5" s="102" t="s">
        <v>0</v>
      </c>
      <c r="H5" s="125" t="s">
        <v>50</v>
      </c>
      <c r="I5" s="125">
        <v>149.30000000000001</v>
      </c>
      <c r="J5" s="125">
        <v>2013</v>
      </c>
      <c r="K5" s="126" t="s">
        <v>125</v>
      </c>
    </row>
    <row r="6" spans="1:11" ht="38" customHeight="1">
      <c r="A6" s="125">
        <v>4</v>
      </c>
      <c r="B6" s="125" t="s">
        <v>11</v>
      </c>
      <c r="C6" s="125" t="s">
        <v>28</v>
      </c>
      <c r="D6" s="125" t="s">
        <v>27</v>
      </c>
      <c r="E6" s="125" t="s">
        <v>199</v>
      </c>
      <c r="F6" s="102" t="s">
        <v>38</v>
      </c>
      <c r="G6" s="125" t="s">
        <v>85</v>
      </c>
      <c r="H6" s="125" t="s">
        <v>50</v>
      </c>
      <c r="I6" s="102" t="s">
        <v>132</v>
      </c>
      <c r="J6" s="102" t="s">
        <v>131</v>
      </c>
      <c r="K6" s="127" t="s">
        <v>103</v>
      </c>
    </row>
    <row r="7" spans="1:11">
      <c r="A7" s="128"/>
      <c r="B7" s="128"/>
      <c r="C7" s="128"/>
      <c r="D7" s="128"/>
      <c r="E7" s="128"/>
      <c r="F7" s="128"/>
      <c r="G7" s="128"/>
      <c r="H7" s="128"/>
      <c r="I7" s="129">
        <f>SUM(I3:I6)</f>
        <v>150.60000000000002</v>
      </c>
      <c r="J7" s="128"/>
      <c r="K7" s="128"/>
    </row>
    <row r="8" spans="1:11">
      <c r="A8" s="123"/>
      <c r="B8" s="123"/>
      <c r="C8" s="123"/>
      <c r="D8" s="123"/>
      <c r="E8" s="124"/>
      <c r="F8" s="123"/>
      <c r="G8" s="123"/>
      <c r="H8" s="123"/>
      <c r="I8" s="122"/>
      <c r="J8" s="123"/>
      <c r="K8" s="123"/>
    </row>
    <row r="9" spans="1:11">
      <c r="A9" s="9"/>
      <c r="B9" s="9"/>
      <c r="C9" s="9"/>
      <c r="D9" s="9"/>
      <c r="E9" s="9"/>
      <c r="F9" s="9"/>
      <c r="G9" s="9"/>
      <c r="H9" s="9"/>
      <c r="I9" s="9"/>
      <c r="J9" s="9"/>
      <c r="K9" s="9"/>
    </row>
    <row r="10" spans="1:11">
      <c r="A10" s="9"/>
      <c r="B10" s="9"/>
      <c r="C10" s="9"/>
      <c r="D10" s="9"/>
      <c r="E10" s="9"/>
      <c r="F10" s="9"/>
      <c r="G10" s="9"/>
      <c r="H10" s="9"/>
      <c r="I10" s="9"/>
      <c r="J10" s="9"/>
      <c r="K10" s="9"/>
    </row>
  </sheetData>
  <hyperlinks>
    <hyperlink ref="K5" r:id="rId1" display="http://www.rae.gr/site/file/system/docs/misc1/20102011/29071402"/>
    <hyperlink ref="K3" r:id="rId2" display="http://www.oecd.org/site/tadffss/data/"/>
    <hyperlink ref="K6" r:id="rId3" display="https://www.theguardian.com/environment/2016/nov/03/greece-set-to-win-175m-from-eu-climate-scheme-to-build-two-coal-plants"/>
    <hyperlink ref="K4" r:id="rId4" display="http://www.oecd.org/site/tadffss/data/"/>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election activeCell="E7" sqref="E7"/>
    </sheetView>
  </sheetViews>
  <sheetFormatPr defaultColWidth="8.83203125" defaultRowHeight="14"/>
  <cols>
    <col min="1" max="1" width="8.6640625" customWidth="1"/>
    <col min="5" max="5" width="19.6640625" customWidth="1"/>
    <col min="6" max="6" width="11.1640625" customWidth="1"/>
    <col min="7" max="7" width="16.33203125" customWidth="1"/>
    <col min="8" max="8" width="13.5" customWidth="1"/>
  </cols>
  <sheetData>
    <row r="1" spans="1:13" s="132" customFormat="1" ht="37" customHeight="1">
      <c r="A1" s="86" t="s">
        <v>202</v>
      </c>
      <c r="B1" s="87"/>
      <c r="C1" s="87"/>
      <c r="D1" s="120"/>
      <c r="E1" s="120"/>
      <c r="F1" s="120"/>
      <c r="G1" s="120"/>
      <c r="H1" s="120"/>
      <c r="I1" s="120"/>
      <c r="J1" s="120"/>
      <c r="K1" s="120"/>
    </row>
    <row r="2" spans="1:13" ht="46">
      <c r="A2" s="101" t="s">
        <v>18</v>
      </c>
      <c r="B2" s="101" t="s">
        <v>19</v>
      </c>
      <c r="C2" s="100" t="s">
        <v>20</v>
      </c>
      <c r="D2" s="100" t="s">
        <v>21</v>
      </c>
      <c r="E2" s="100" t="s">
        <v>22</v>
      </c>
      <c r="F2" s="100" t="s">
        <v>24</v>
      </c>
      <c r="G2" s="100" t="s">
        <v>23</v>
      </c>
      <c r="H2" s="100" t="s">
        <v>25</v>
      </c>
      <c r="I2" s="100" t="s">
        <v>168</v>
      </c>
      <c r="J2" s="100" t="s">
        <v>133</v>
      </c>
      <c r="K2" s="100" t="s">
        <v>65</v>
      </c>
    </row>
    <row r="3" spans="1:13" ht="23">
      <c r="A3" s="102">
        <v>1</v>
      </c>
      <c r="B3" s="102" t="s">
        <v>12</v>
      </c>
      <c r="C3" s="102" t="s">
        <v>27</v>
      </c>
      <c r="D3" s="102" t="s">
        <v>28</v>
      </c>
      <c r="E3" s="102" t="s">
        <v>134</v>
      </c>
      <c r="F3" s="102" t="s">
        <v>38</v>
      </c>
      <c r="G3" s="102" t="s">
        <v>91</v>
      </c>
      <c r="H3" s="102" t="s">
        <v>50</v>
      </c>
      <c r="I3" s="115">
        <v>32.71</v>
      </c>
      <c r="J3" s="102" t="s">
        <v>33</v>
      </c>
      <c r="K3" s="135" t="s">
        <v>34</v>
      </c>
      <c r="L3" s="17"/>
      <c r="M3" s="17"/>
    </row>
    <row r="4" spans="1:13" ht="48" customHeight="1">
      <c r="A4" s="102">
        <v>2</v>
      </c>
      <c r="B4" s="102" t="s">
        <v>12</v>
      </c>
      <c r="C4" s="102" t="s">
        <v>27</v>
      </c>
      <c r="D4" s="102" t="s">
        <v>28</v>
      </c>
      <c r="E4" s="102" t="s">
        <v>135</v>
      </c>
      <c r="F4" s="102" t="s">
        <v>38</v>
      </c>
      <c r="G4" s="102" t="s">
        <v>4</v>
      </c>
      <c r="H4" s="102" t="s">
        <v>98</v>
      </c>
      <c r="I4" s="115">
        <v>1.9</v>
      </c>
      <c r="J4" s="102" t="s">
        <v>78</v>
      </c>
      <c r="K4" s="135" t="s">
        <v>34</v>
      </c>
      <c r="L4" s="17"/>
      <c r="M4" s="17"/>
    </row>
    <row r="5" spans="1:13" ht="23">
      <c r="A5" s="102">
        <v>3</v>
      </c>
      <c r="B5" s="102" t="s">
        <v>12</v>
      </c>
      <c r="C5" s="102" t="s">
        <v>27</v>
      </c>
      <c r="D5" s="102" t="s">
        <v>28</v>
      </c>
      <c r="E5" s="102" t="s">
        <v>99</v>
      </c>
      <c r="F5" s="102" t="s">
        <v>30</v>
      </c>
      <c r="G5" s="102" t="s">
        <v>4</v>
      </c>
      <c r="H5" s="102" t="s">
        <v>100</v>
      </c>
      <c r="I5" s="115">
        <v>6.8</v>
      </c>
      <c r="J5" s="102" t="s">
        <v>101</v>
      </c>
      <c r="K5" s="135" t="s">
        <v>34</v>
      </c>
      <c r="L5" s="17"/>
      <c r="M5" s="17"/>
    </row>
    <row r="6" spans="1:13" ht="44" customHeight="1">
      <c r="A6" s="102">
        <v>4</v>
      </c>
      <c r="B6" s="102" t="s">
        <v>12</v>
      </c>
      <c r="C6" s="102" t="s">
        <v>27</v>
      </c>
      <c r="D6" s="102" t="s">
        <v>28</v>
      </c>
      <c r="E6" s="102" t="s">
        <v>95</v>
      </c>
      <c r="F6" s="102" t="s">
        <v>38</v>
      </c>
      <c r="G6" s="102" t="s">
        <v>49</v>
      </c>
      <c r="H6" s="102" t="s">
        <v>50</v>
      </c>
      <c r="I6" s="115">
        <v>3.4</v>
      </c>
      <c r="J6" s="102" t="s">
        <v>96</v>
      </c>
      <c r="K6" s="135" t="s">
        <v>34</v>
      </c>
      <c r="L6" s="17"/>
      <c r="M6" s="17"/>
    </row>
    <row r="7" spans="1:13" ht="41" customHeight="1">
      <c r="A7" s="102">
        <v>5</v>
      </c>
      <c r="B7" s="102" t="s">
        <v>12</v>
      </c>
      <c r="C7" s="102" t="s">
        <v>27</v>
      </c>
      <c r="D7" s="102" t="s">
        <v>28</v>
      </c>
      <c r="E7" s="102" t="s">
        <v>97</v>
      </c>
      <c r="F7" s="102" t="s">
        <v>38</v>
      </c>
      <c r="G7" s="102" t="s">
        <v>5</v>
      </c>
      <c r="H7" s="102" t="s">
        <v>50</v>
      </c>
      <c r="I7" s="115">
        <v>28.7</v>
      </c>
      <c r="J7" s="102" t="s">
        <v>96</v>
      </c>
      <c r="K7" s="135" t="s">
        <v>34</v>
      </c>
      <c r="L7" s="17"/>
      <c r="M7" s="17"/>
    </row>
    <row r="8" spans="1:13" s="121" customFormat="1">
      <c r="A8" s="134"/>
      <c r="B8" s="134"/>
      <c r="C8" s="134"/>
      <c r="D8" s="134"/>
      <c r="E8" s="134"/>
      <c r="F8" s="134"/>
      <c r="G8" s="134"/>
      <c r="H8" s="134"/>
      <c r="I8" s="130">
        <f>SUM(I3:I7)</f>
        <v>73.509999999999991</v>
      </c>
      <c r="J8" s="134"/>
      <c r="K8" s="134"/>
    </row>
    <row r="9" spans="1:13">
      <c r="I9" s="8"/>
    </row>
  </sheetData>
  <hyperlinks>
    <hyperlink ref="K3" r:id="rId1" display="http://www.oecd.org/site/tadffss/data/"/>
    <hyperlink ref="K4" r:id="rId2" display="http://www.oecd.org/site/tadffss/data/"/>
    <hyperlink ref="K5" r:id="rId3" display="http://www.oecd.org/site/tadffss/data/"/>
    <hyperlink ref="K6" r:id="rId4" display="http://www.oecd.org/site/tadffss/data/"/>
    <hyperlink ref="K7" r:id="rId5" display="http://www.oecd.org/site/tadffss/data/"/>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workbookViewId="0">
      <selection activeCell="F8" sqref="F8"/>
    </sheetView>
  </sheetViews>
  <sheetFormatPr defaultColWidth="8.6640625" defaultRowHeight="14"/>
  <cols>
    <col min="1" max="1" width="8.6640625" style="9" customWidth="1"/>
    <col min="2" max="4" width="8.6640625" style="9"/>
    <col min="5" max="5" width="16" style="9" customWidth="1"/>
    <col min="6" max="6" width="12.33203125" style="9" customWidth="1"/>
    <col min="7" max="7" width="10.83203125" style="9" customWidth="1"/>
    <col min="8" max="8" width="8.6640625" style="9"/>
    <col min="9" max="9" width="12.1640625" style="9" customWidth="1"/>
    <col min="10" max="10" width="11.83203125" style="9" customWidth="1"/>
    <col min="11" max="11" width="20.33203125" style="9" customWidth="1"/>
    <col min="12" max="16384" width="8.6640625" style="9"/>
  </cols>
  <sheetData>
    <row r="1" spans="1:11" ht="37" customHeight="1">
      <c r="A1" s="86" t="s">
        <v>201</v>
      </c>
      <c r="B1" s="87"/>
      <c r="C1" s="87"/>
      <c r="D1" s="120"/>
      <c r="E1" s="120"/>
      <c r="F1" s="120"/>
      <c r="G1" s="120"/>
      <c r="H1" s="120"/>
      <c r="I1" s="120"/>
      <c r="J1" s="120"/>
      <c r="K1" s="120"/>
    </row>
    <row r="2" spans="1:11" s="123" customFormat="1" ht="46">
      <c r="A2" s="101" t="s">
        <v>18</v>
      </c>
      <c r="B2" s="101" t="s">
        <v>19</v>
      </c>
      <c r="C2" s="100" t="s">
        <v>20</v>
      </c>
      <c r="D2" s="100" t="s">
        <v>21</v>
      </c>
      <c r="E2" s="100" t="s">
        <v>22</v>
      </c>
      <c r="F2" s="100" t="s">
        <v>24</v>
      </c>
      <c r="G2" s="100" t="s">
        <v>23</v>
      </c>
      <c r="H2" s="100" t="s">
        <v>25</v>
      </c>
      <c r="I2" s="100" t="s">
        <v>168</v>
      </c>
      <c r="J2" s="100" t="s">
        <v>133</v>
      </c>
      <c r="K2" s="100" t="s">
        <v>65</v>
      </c>
    </row>
    <row r="3" spans="1:11" s="123" customFormat="1" ht="34" customHeight="1">
      <c r="A3" s="125">
        <v>1</v>
      </c>
      <c r="B3" s="125" t="s">
        <v>13</v>
      </c>
      <c r="C3" s="125" t="s">
        <v>27</v>
      </c>
      <c r="D3" s="125" t="s">
        <v>28</v>
      </c>
      <c r="E3" s="125" t="s">
        <v>152</v>
      </c>
      <c r="F3" s="102" t="s">
        <v>38</v>
      </c>
      <c r="G3" s="125" t="s">
        <v>2</v>
      </c>
      <c r="H3" s="125" t="s">
        <v>39</v>
      </c>
      <c r="I3" s="125" t="s">
        <v>153</v>
      </c>
      <c r="J3" s="125" t="s">
        <v>105</v>
      </c>
      <c r="K3" s="125" t="s">
        <v>154</v>
      </c>
    </row>
    <row r="4" spans="1:11" s="123" customFormat="1" ht="29" customHeight="1">
      <c r="A4" s="125">
        <v>2</v>
      </c>
      <c r="B4" s="125" t="s">
        <v>13</v>
      </c>
      <c r="C4" s="125" t="s">
        <v>27</v>
      </c>
      <c r="D4" s="125" t="s">
        <v>28</v>
      </c>
      <c r="E4" s="125" t="s">
        <v>57</v>
      </c>
      <c r="F4" s="102" t="s">
        <v>38</v>
      </c>
      <c r="G4" s="125" t="s">
        <v>58</v>
      </c>
      <c r="H4" s="125" t="s">
        <v>39</v>
      </c>
      <c r="I4" s="125">
        <v>8.9</v>
      </c>
      <c r="J4" s="125" t="s">
        <v>167</v>
      </c>
      <c r="K4" s="162" t="s">
        <v>165</v>
      </c>
    </row>
    <row r="5" spans="1:11" s="123" customFormat="1">
      <c r="A5" s="134"/>
      <c r="B5" s="134"/>
      <c r="C5" s="134"/>
      <c r="D5" s="134"/>
      <c r="E5" s="134"/>
      <c r="F5" s="134"/>
      <c r="G5" s="134"/>
      <c r="H5" s="134"/>
      <c r="I5" s="129">
        <f>SUM(I3:I4)</f>
        <v>8.9</v>
      </c>
      <c r="J5" s="134"/>
      <c r="K5" s="134"/>
    </row>
  </sheetData>
  <hyperlinks>
    <hyperlink ref="K4" r:id="rId1" display="http://stats.oecd.org/BrandedView.aspx?oecd_bv_id=enetech-data-en&amp;doi=data-00488-en"/>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election activeCell="F4" sqref="F4"/>
    </sheetView>
  </sheetViews>
  <sheetFormatPr defaultColWidth="8.6640625" defaultRowHeight="11.5"/>
  <cols>
    <col min="1" max="1" width="8.6640625" style="4" customWidth="1"/>
    <col min="2" max="4" width="12.83203125" style="4" customWidth="1"/>
    <col min="5" max="5" width="11.1640625" style="4" customWidth="1"/>
    <col min="6" max="6" width="10.1640625" style="4" customWidth="1"/>
    <col min="7" max="9" width="8.6640625" style="4"/>
    <col min="10" max="10" width="13" style="4" customWidth="1"/>
    <col min="11" max="11" width="11" style="4" customWidth="1"/>
    <col min="12" max="16384" width="8.6640625" style="4"/>
  </cols>
  <sheetData>
    <row r="1" spans="1:13" ht="37" customHeight="1">
      <c r="A1" s="86" t="s">
        <v>200</v>
      </c>
      <c r="B1" s="87"/>
      <c r="C1" s="87"/>
      <c r="D1" s="120"/>
      <c r="E1" s="120"/>
      <c r="F1" s="120"/>
      <c r="G1" s="120"/>
      <c r="H1" s="120"/>
      <c r="I1" s="120"/>
      <c r="J1" s="120"/>
      <c r="K1" s="120"/>
      <c r="L1" s="120"/>
      <c r="M1" s="131"/>
    </row>
    <row r="2" spans="1:13" ht="45.75" customHeight="1">
      <c r="A2" s="101" t="s">
        <v>18</v>
      </c>
      <c r="B2" s="101" t="s">
        <v>19</v>
      </c>
      <c r="C2" s="100" t="s">
        <v>20</v>
      </c>
      <c r="D2" s="100" t="s">
        <v>21</v>
      </c>
      <c r="E2" s="100" t="s">
        <v>22</v>
      </c>
      <c r="F2" s="100" t="s">
        <v>24</v>
      </c>
      <c r="G2" s="100" t="s">
        <v>23</v>
      </c>
      <c r="H2" s="100" t="s">
        <v>25</v>
      </c>
      <c r="I2" s="100" t="s">
        <v>168</v>
      </c>
      <c r="J2" s="100" t="s">
        <v>133</v>
      </c>
      <c r="K2" s="100" t="s">
        <v>26</v>
      </c>
      <c r="L2" s="133"/>
      <c r="M2" s="133"/>
    </row>
    <row r="3" spans="1:13" ht="46">
      <c r="A3" s="134">
        <v>1</v>
      </c>
      <c r="B3" s="134" t="s">
        <v>14</v>
      </c>
      <c r="C3" s="134" t="s">
        <v>27</v>
      </c>
      <c r="D3" s="118" t="s">
        <v>28</v>
      </c>
      <c r="E3" s="102" t="s">
        <v>61</v>
      </c>
      <c r="F3" s="102" t="s">
        <v>38</v>
      </c>
      <c r="G3" s="102" t="s">
        <v>1</v>
      </c>
      <c r="H3" s="102" t="s">
        <v>39</v>
      </c>
      <c r="I3" s="115">
        <v>450</v>
      </c>
      <c r="J3" s="102" t="s">
        <v>136</v>
      </c>
      <c r="K3" s="135" t="s">
        <v>62</v>
      </c>
      <c r="L3" s="135" t="s">
        <v>63</v>
      </c>
      <c r="M3" s="134"/>
    </row>
    <row r="4" spans="1:13" ht="69">
      <c r="A4" s="134">
        <v>2</v>
      </c>
      <c r="B4" s="134" t="s">
        <v>14</v>
      </c>
      <c r="C4" s="134" t="s">
        <v>28</v>
      </c>
      <c r="D4" s="118" t="s">
        <v>28</v>
      </c>
      <c r="E4" s="102" t="s">
        <v>215</v>
      </c>
      <c r="F4" s="102" t="s">
        <v>30</v>
      </c>
      <c r="G4" s="102" t="s">
        <v>91</v>
      </c>
      <c r="H4" s="102" t="s">
        <v>39</v>
      </c>
      <c r="I4" s="115">
        <v>189</v>
      </c>
      <c r="J4" s="102" t="s">
        <v>176</v>
      </c>
      <c r="K4" s="135" t="s">
        <v>64</v>
      </c>
      <c r="L4" s="118"/>
      <c r="M4" s="134"/>
    </row>
    <row r="5" spans="1:13" ht="46">
      <c r="A5" s="134">
        <v>3</v>
      </c>
      <c r="B5" s="134" t="s">
        <v>14</v>
      </c>
      <c r="C5" s="134" t="s">
        <v>27</v>
      </c>
      <c r="D5" s="118" t="s">
        <v>28</v>
      </c>
      <c r="E5" s="102" t="s">
        <v>57</v>
      </c>
      <c r="F5" s="102" t="s">
        <v>38</v>
      </c>
      <c r="G5" s="102" t="s">
        <v>58</v>
      </c>
      <c r="H5" s="102" t="s">
        <v>39</v>
      </c>
      <c r="I5" s="115">
        <v>0.2</v>
      </c>
      <c r="J5" s="102" t="s">
        <v>175</v>
      </c>
      <c r="K5" s="135" t="s">
        <v>165</v>
      </c>
      <c r="L5" s="118"/>
      <c r="M5" s="134"/>
    </row>
    <row r="6" spans="1:13">
      <c r="A6" s="134"/>
      <c r="B6" s="134"/>
      <c r="C6" s="134"/>
      <c r="D6" s="134"/>
      <c r="E6" s="134"/>
      <c r="F6" s="134"/>
      <c r="G6" s="134"/>
      <c r="H6" s="134"/>
      <c r="I6" s="136">
        <f>SUM(I3:I5)</f>
        <v>639.20000000000005</v>
      </c>
      <c r="J6" s="134"/>
      <c r="K6" s="134"/>
      <c r="L6" s="134"/>
      <c r="M6" s="134"/>
    </row>
    <row r="7" spans="1:13">
      <c r="A7" s="56"/>
      <c r="B7" s="56"/>
      <c r="C7" s="56"/>
      <c r="D7" s="56"/>
      <c r="E7" s="56"/>
      <c r="F7" s="56"/>
      <c r="G7" s="56"/>
      <c r="H7" s="56"/>
      <c r="I7" s="56"/>
      <c r="J7" s="56"/>
      <c r="K7" s="56"/>
      <c r="L7" s="56"/>
      <c r="M7" s="56"/>
    </row>
    <row r="8" spans="1:13" s="6" customFormat="1">
      <c r="A8" s="137" t="s">
        <v>138</v>
      </c>
      <c r="B8" s="137"/>
      <c r="C8" s="137"/>
      <c r="D8" s="137"/>
      <c r="E8" s="137"/>
      <c r="F8" s="137"/>
      <c r="G8" s="137"/>
      <c r="H8" s="137"/>
      <c r="I8" s="137"/>
      <c r="J8" s="137"/>
      <c r="K8" s="137"/>
      <c r="L8" s="137"/>
      <c r="M8" s="137"/>
    </row>
    <row r="9" spans="1:13" s="6" customFormat="1">
      <c r="A9" s="137" t="s">
        <v>137</v>
      </c>
      <c r="B9" s="137"/>
      <c r="C9" s="137"/>
      <c r="D9" s="137"/>
      <c r="E9" s="137"/>
      <c r="F9" s="137"/>
      <c r="G9" s="137"/>
      <c r="H9" s="137"/>
      <c r="I9" s="137"/>
      <c r="J9" s="137"/>
      <c r="K9" s="137"/>
      <c r="L9" s="137"/>
      <c r="M9" s="137"/>
    </row>
    <row r="10" spans="1:13">
      <c r="A10" s="138"/>
      <c r="B10" s="138"/>
      <c r="C10" s="138"/>
      <c r="D10" s="138"/>
      <c r="E10" s="138"/>
      <c r="F10" s="138"/>
      <c r="G10" s="138"/>
      <c r="H10" s="138"/>
      <c r="I10" s="138"/>
      <c r="J10" s="138"/>
      <c r="K10" s="138"/>
      <c r="L10" s="138"/>
      <c r="M10" s="138"/>
    </row>
    <row r="11" spans="1:13">
      <c r="B11" s="27"/>
    </row>
    <row r="12" spans="1:13">
      <c r="B12" s="7"/>
    </row>
    <row r="13" spans="1:13">
      <c r="B13" s="27"/>
    </row>
  </sheetData>
  <hyperlinks>
    <hyperlink ref="K3" r:id="rId1" display="http://edepot.wur.nl/369655"/>
    <hyperlink ref="L3" r:id="rId2" display="http://www.fluxenergie.nl/40-sde-subsidie-gaat-naar-kolencentrales-bijstook-biomassa/"/>
    <hyperlink ref="K4" r:id="rId3" display="https://www.rijksoverheid.nl/binaries/rijksoverheid/documenten/kamerstukken/2015/09/15/belastingplan-2016/bp-2016-wetsvoorstel.pdf"/>
    <hyperlink ref="K5" r:id="rId4" display="http://stats.oecd.org/BrandedView.aspx?oecd_bv_id=enetech-data-en&amp;doi=data-00488-en"/>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true</Key>
    <Document_x0020_Type xmlns="57b417f7-d786-4243-a30f-6aa963038fea">General</Document_x0020_Type>
    <Status xmlns="57b417f7-d786-4243-a30f-6aa963038fea">Active</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94367AB67D8A4E84C9366474BD262F" ma:contentTypeVersion="" ma:contentTypeDescription="Create a new document." ma:contentTypeScope="" ma:versionID="5dc3487b0128b721428201107dcc33db">
  <xsd:schema xmlns:xsd="http://www.w3.org/2001/XMLSchema" xmlns:xs="http://www.w3.org/2001/XMLSchema" xmlns:p="http://schemas.microsoft.com/office/2006/metadata/properties" xmlns:ns2="57b417f7-d786-4243-a30f-6aa963038fea" targetNamespace="http://schemas.microsoft.com/office/2006/metadata/properties" ma:root="true" ma:fieldsID="497597cbed0da86670c9097ac158da60" ns2:_="">
    <xsd:import namespace="57b417f7-d786-4243-a30f-6aa963038fea"/>
    <xsd:element name="properties">
      <xsd:complexType>
        <xsd:sequence>
          <xsd:element name="documentManagement">
            <xsd:complexType>
              <xsd:all>
                <xsd:element ref="ns2:Summary" minOccurs="0"/>
                <xsd:element ref="ns2:Document_x0020_Type"/>
                <xsd:element ref="ns2:Status"/>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1"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BE4876-8E15-40DC-B84F-5EF5EA37C242}">
  <ds:schemaRefs>
    <ds:schemaRef ds:uri="http://purl.org/dc/terms/"/>
    <ds:schemaRef ds:uri="57b417f7-d786-4243-a30f-6aa963038fe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92550E0-1A37-40FC-B2FC-18E0208552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B5EEB8-C6E8-4FA6-A0C3-3F55574ACD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Approach and links</vt:lpstr>
      <vt:lpstr>Europe data summary</vt:lpstr>
      <vt:lpstr>Czech Republic</vt:lpstr>
      <vt:lpstr>France</vt:lpstr>
      <vt:lpstr>Germany</vt:lpstr>
      <vt:lpstr>Greece</vt:lpstr>
      <vt:lpstr>Hungary</vt:lpstr>
      <vt:lpstr>Italy</vt:lpstr>
      <vt:lpstr>Netherlands</vt:lpstr>
      <vt:lpstr>Poland</vt:lpstr>
      <vt:lpstr>Spain</vt:lpstr>
      <vt:lpstr>United Kingdom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Leah Worrall</dc:creator>
  <cp:keywords/>
  <dc:description/>
  <cp:lastModifiedBy>Shelagh Whitley</cp:lastModifiedBy>
  <cp:revision/>
  <dcterms:created xsi:type="dcterms:W3CDTF">2017-03-06T15:55:51Z</dcterms:created>
  <dcterms:modified xsi:type="dcterms:W3CDTF">2017-05-05T14:36:36Z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0x0101006294367AB67D8A4E84C9366474BD262F</vt:lpwstr>
  </property>
</Properties>
</file>