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C:\Users\i.gencsu\OneDrive\Overseas Development Institute\Leo Roberts - G20 Coal Subsidies Report (2019)\01 Datasets\05 Final datasets for website\Designed-Prettified\"/>
    </mc:Choice>
  </mc:AlternateContent>
  <xr:revisionPtr revIDLastSave="10" documentId="11_3B437F9134404D8517D9E80F104188706E327DFE" xr6:coauthVersionLast="36" xr6:coauthVersionMax="36" xr10:uidLastSave="{826C90FF-96E2-46E7-9187-6DEBADEBE715}"/>
  <bookViews>
    <workbookView xWindow="0" yWindow="0" windowWidth="18650" windowHeight="6950" tabRatio="652" xr2:uid="{00000000-000D-0000-FFFF-FFFF00000000}"/>
  </bookViews>
  <sheets>
    <sheet name="Overview" sheetId="11" r:id="rId1"/>
    <sheet name="Fiscal support" sheetId="6" r:id="rId2"/>
    <sheet name="Public finance (domestic)" sheetId="8" r:id="rId3"/>
    <sheet name="Public finance (international)" sheetId="9" r:id="rId4"/>
    <sheet name="SOE investment" sheetId="10" r:id="rId5"/>
  </sheets>
  <definedNames>
    <definedName name="_xlnm._FilterDatabase" localSheetId="1" hidden="1">'Fiscal support'!$A$3:$H$3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6" i="6" l="1"/>
  <c r="K6" i="6"/>
  <c r="L5" i="6"/>
  <c r="L8" i="6" s="1"/>
  <c r="K5" i="6"/>
  <c r="L4" i="6"/>
  <c r="K4" i="6"/>
  <c r="K8" i="6" s="1"/>
</calcChain>
</file>

<file path=xl/sharedStrings.xml><?xml version="1.0" encoding="utf-8"?>
<sst xmlns="http://schemas.openxmlformats.org/spreadsheetml/2006/main" count="65" uniqueCount="53">
  <si>
    <t>Information about data collected</t>
  </si>
  <si>
    <t>The authors welcome feedback on the full report, on the country study, and on this data sheet to improve the accuracy and transparency of information on G20 countries support to coal and coal-fired production and consumption.</t>
  </si>
  <si>
    <t>Fiscal support</t>
  </si>
  <si>
    <t>Public finance (international)</t>
  </si>
  <si>
    <t>SOE investment</t>
  </si>
  <si>
    <t>TOTAL</t>
  </si>
  <si>
    <t>Measure</t>
  </si>
  <si>
    <t>Level</t>
  </si>
  <si>
    <t>Mechanism</t>
  </si>
  <si>
    <t>Incidence</t>
  </si>
  <si>
    <t>Indicator</t>
  </si>
  <si>
    <t>Stage</t>
  </si>
  <si>
    <t>Fuel type</t>
  </si>
  <si>
    <t>Fuel sub-type</t>
  </si>
  <si>
    <t>Estimated annual amount
(USD)</t>
  </si>
  <si>
    <t>Source</t>
  </si>
  <si>
    <t>Notes</t>
  </si>
  <si>
    <t>Federal</t>
  </si>
  <si>
    <t>Budgetary transfer</t>
  </si>
  <si>
    <t>Direct Consumption</t>
  </si>
  <si>
    <t>Consumer Support Estimate</t>
  </si>
  <si>
    <t>Electricity-based support</t>
  </si>
  <si>
    <t>Funding of YCRT</t>
  </si>
  <si>
    <t>Enterprise Income</t>
  </si>
  <si>
    <t>Producer Support Estimate</t>
  </si>
  <si>
    <t>Coal</t>
  </si>
  <si>
    <t>Public finance (domestic)</t>
  </si>
  <si>
    <t>Investment by national-level majority state-owned enterprises (SOEs)</t>
  </si>
  <si>
    <t>Subsidy Fund for Regional Rate Compensations to Final Users (FCT)</t>
  </si>
  <si>
    <t>Operating Aid to ENARSA</t>
  </si>
  <si>
    <t>Extraction or mining stage</t>
  </si>
  <si>
    <t>OECD (2019)</t>
  </si>
  <si>
    <t>Electricity consumption (mixed or unclear)</t>
  </si>
  <si>
    <t>Multiplied by proportion of coal in the fossil fuel-based electricity mix.
FF: 67.1%, coal: 1.7%; coal/FF: 2.57%
(Source: IEA)</t>
  </si>
  <si>
    <t>Use of fossil fuels in electricity generation</t>
  </si>
  <si>
    <t>* Annual average exchange rates are obtained from: https://www.irs.gov/individuals/international-taxpayers/yearly-average-currency-exchange-rates</t>
  </si>
  <si>
    <t>All allocated to coal since YCRT only produces coal-fired power</t>
  </si>
  <si>
    <t>Exchange rates* (USD/ARS)</t>
  </si>
  <si>
    <t>Fiscal support (budgetary transfers and tax exemptions)</t>
  </si>
  <si>
    <t>While no data on SOE investment was available at the time of writing, Yacimientos Carboníferos Fiscales Río Turbio (YCRT) - a coal company which owns both mining and coal-fired power assets - has at various points in recent years been under state ownership. This is detailed further in the country brief for Argentina.</t>
  </si>
  <si>
    <t>Subsidies for production and consumption of coal and coal-fired power: Argentina data sheet</t>
  </si>
  <si>
    <r>
      <t xml:space="preserve">This data sheet provides background information for the report </t>
    </r>
    <r>
      <rPr>
        <i/>
        <sz val="11"/>
        <color theme="1"/>
        <rFont val="Calibri"/>
        <family val="2"/>
        <scheme val="minor"/>
      </rPr>
      <t xml:space="preserve">G20 coal subsidies: tracking government support to a fading industry, </t>
    </r>
    <r>
      <rPr>
        <sz val="11"/>
        <rFont val="Calibri"/>
        <family val="2"/>
        <scheme val="minor"/>
      </rPr>
      <t xml:space="preserve">and for the corresponding country study. </t>
    </r>
  </si>
  <si>
    <t>• Full report and methodology note: odi.org/g20-coal-subsidies</t>
  </si>
  <si>
    <t>• Argentina country study: odi.org/g20-coal-subsidies/argentina</t>
  </si>
  <si>
    <r>
      <rPr>
        <u/>
        <sz val="11"/>
        <color theme="1"/>
        <rFont val="Calibri"/>
        <family val="2"/>
        <scheme val="minor"/>
      </rPr>
      <t xml:space="preserve">Fiscal support: </t>
    </r>
    <r>
      <rPr>
        <sz val="11"/>
        <color theme="1"/>
        <rFont val="Calibri"/>
        <family val="2"/>
        <scheme val="minor"/>
      </rPr>
      <t>Data is obtained from the Organisation for Economic Co-operation and Development Inventory for Fossil Fuel Subsidy Support.</t>
    </r>
  </si>
  <si>
    <r>
      <rPr>
        <u/>
        <sz val="11"/>
        <color theme="1"/>
        <rFont val="Calibri"/>
        <family val="2"/>
        <scheme val="minor"/>
      </rPr>
      <t>Public finance:</t>
    </r>
    <r>
      <rPr>
        <b/>
        <sz val="11"/>
        <color theme="1"/>
        <rFont val="Calibri"/>
        <family val="2"/>
        <scheme val="minor"/>
      </rPr>
      <t xml:space="preserve"> </t>
    </r>
    <r>
      <rPr>
        <sz val="11"/>
        <color theme="1"/>
        <rFont val="Calibri"/>
        <family val="2"/>
        <scheme val="minor"/>
      </rPr>
      <t xml:space="preserve">Data is obtained from the Oil Change International’s ‘Shift the subsidies’ database, which includes information provided by public finance institutions, from the Infrastructure Journal Global database, and in the Natural Resources Defense Council’s ‘Power shift’ report database. </t>
    </r>
  </si>
  <si>
    <r>
      <rPr>
        <u/>
        <sz val="11"/>
        <color theme="1"/>
        <rFont val="Calibri"/>
        <family val="2"/>
        <scheme val="minor"/>
      </rPr>
      <t xml:space="preserve">SOE investment: </t>
    </r>
    <r>
      <rPr>
        <sz val="11"/>
        <color theme="1"/>
        <rFont val="Calibri"/>
        <family val="2"/>
        <scheme val="minor"/>
      </rPr>
      <t>Data is provided on total capital expenditure investment by SOEs in coal and coal-fired power production (where this information is made available by the company). This information was sourced mainly from annual reports of the SOEs.</t>
    </r>
  </si>
  <si>
    <t>Datasheet contents:</t>
  </si>
  <si>
    <t>2016
(ARS)</t>
  </si>
  <si>
    <t>2017
(ARS)</t>
  </si>
  <si>
    <t>Estimated annual amount
(ARS)</t>
  </si>
  <si>
    <t>No domestic finance for coal was identified from the public finance institutions of Argentina.</t>
  </si>
  <si>
    <t>No international finance for coal was identified from the public finance institutions of Argentina.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</si>
</sst>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407]General"/>
    <numFmt numFmtId="165" formatCode="_(* #,##0_);_(* \(#,##0\);_(* &quot;-&quot;??_);_(@_)"/>
  </numFmts>
  <fonts count="58" x14ac:knownFonts="1">
    <font>
      <sz val="10"/>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Trebuchet MS"/>
      <family val="2"/>
    </font>
    <font>
      <b/>
      <sz val="18"/>
      <color theme="3"/>
      <name val="Cambria"/>
      <family val="2"/>
      <scheme val="major"/>
    </font>
    <font>
      <b/>
      <sz val="15"/>
      <color theme="3"/>
      <name val="Trebuchet MS"/>
      <family val="2"/>
    </font>
    <font>
      <b/>
      <sz val="13"/>
      <color theme="3"/>
      <name val="Trebuchet MS"/>
      <family val="2"/>
    </font>
    <font>
      <b/>
      <sz val="11"/>
      <color theme="3"/>
      <name val="Trebuchet MS"/>
      <family val="2"/>
    </font>
    <font>
      <sz val="10"/>
      <color rgb="FF006100"/>
      <name val="Trebuchet MS"/>
      <family val="2"/>
    </font>
    <font>
      <sz val="10"/>
      <color rgb="FF9C0006"/>
      <name val="Trebuchet MS"/>
      <family val="2"/>
    </font>
    <font>
      <sz val="10"/>
      <color rgb="FF9C6500"/>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b/>
      <sz val="10"/>
      <color theme="0"/>
      <name val="Trebuchet MS"/>
      <family val="2"/>
    </font>
    <font>
      <sz val="10"/>
      <color rgb="FFFF0000"/>
      <name val="Trebuchet MS"/>
      <family val="2"/>
    </font>
    <font>
      <i/>
      <sz val="10"/>
      <color rgb="FF7F7F7F"/>
      <name val="Trebuchet MS"/>
      <family val="2"/>
    </font>
    <font>
      <b/>
      <sz val="10"/>
      <color theme="1"/>
      <name val="Trebuchet MS"/>
      <family val="2"/>
    </font>
    <font>
      <sz val="10"/>
      <color theme="0"/>
      <name val="Trebuchet MS"/>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u/>
      <sz val="12"/>
      <color theme="10"/>
      <name val="Calibri"/>
      <family val="2"/>
      <scheme val="minor"/>
    </font>
    <font>
      <sz val="11"/>
      <color rgb="FF9C5700"/>
      <name val="Calibri"/>
      <family val="2"/>
      <scheme val="minor"/>
    </font>
    <font>
      <u/>
      <sz val="10"/>
      <color indexed="12"/>
      <name val="Verdana"/>
      <family val="2"/>
    </font>
    <font>
      <sz val="10"/>
      <color indexed="8"/>
      <name val="Verdana"/>
      <family val="2"/>
    </font>
    <font>
      <sz val="8"/>
      <name val="Verdana"/>
      <family val="2"/>
    </font>
    <font>
      <sz val="11"/>
      <name val="Calibri"/>
      <family val="2"/>
      <scheme val="minor"/>
    </font>
    <font>
      <sz val="10"/>
      <name val="Calibri"/>
      <family val="2"/>
      <scheme val="minor"/>
    </font>
    <font>
      <u/>
      <sz val="11"/>
      <color theme="10"/>
      <name val="Calibri"/>
      <family val="2"/>
      <scheme val="minor"/>
    </font>
    <font>
      <b/>
      <sz val="10"/>
      <color rgb="FF4F81BD"/>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u/>
      <sz val="10"/>
      <color theme="10"/>
      <name val="Calibri"/>
      <family val="2"/>
      <scheme val="minor"/>
    </font>
    <font>
      <i/>
      <sz val="11"/>
      <color theme="1"/>
      <name val="Calibri"/>
      <family val="2"/>
      <scheme val="minor"/>
    </font>
    <font>
      <u/>
      <sz val="10"/>
      <color rgb="FF007DB7"/>
      <name val="Trebuchet MS"/>
      <family val="2"/>
    </font>
    <font>
      <u/>
      <sz val="11"/>
      <color theme="1"/>
      <name val="Calibri"/>
      <family val="2"/>
      <scheme val="minor"/>
    </font>
    <font>
      <b/>
      <sz val="12"/>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DB7"/>
        <bgColor indexed="64"/>
      </patternFill>
    </fill>
    <fill>
      <patternFill patternType="solid">
        <fgColor rgb="FFABAEB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47"/>
      </left>
      <right style="hair">
        <color indexed="47"/>
      </right>
      <top style="hair">
        <color indexed="47"/>
      </top>
      <bottom style="hair">
        <color indexed="47"/>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123">
    <xf numFmtId="0" fontId="0" fillId="0"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5" fillId="8" borderId="8" applyNumberFormat="0" applyFon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22" fillId="0" borderId="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 applyNumberFormat="0" applyAlignment="0" applyProtection="0"/>
    <xf numFmtId="0" fontId="31" fillId="6" borderId="5" applyNumberFormat="0" applyAlignment="0" applyProtection="0"/>
    <xf numFmtId="0" fontId="32" fillId="6" borderId="4" applyNumberFormat="0" applyAlignment="0" applyProtection="0"/>
    <xf numFmtId="0" fontId="33" fillId="0" borderId="6" applyNumberFormat="0" applyFill="0" applyAlignment="0" applyProtection="0"/>
    <xf numFmtId="0" fontId="34" fillId="7" borderId="7" applyNumberFormat="0" applyAlignment="0" applyProtection="0"/>
    <xf numFmtId="0" fontId="35" fillId="0" borderId="0" applyNumberFormat="0" applyFill="0" applyBorder="0" applyAlignment="0" applyProtection="0"/>
    <xf numFmtId="0" fontId="22" fillId="8" borderId="8" applyNumberFormat="0" applyFon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8" fillId="32" borderId="0" applyNumberFormat="0" applyBorder="0" applyAlignment="0" applyProtection="0"/>
    <xf numFmtId="0" fontId="39" fillId="0" borderId="0"/>
    <xf numFmtId="0" fontId="40" fillId="0" borderId="0"/>
    <xf numFmtId="43" fontId="40" fillId="0" borderId="0" applyFont="0" applyFill="0" applyBorder="0" applyAlignment="0" applyProtection="0"/>
    <xf numFmtId="0" fontId="39" fillId="0" borderId="0"/>
    <xf numFmtId="43" fontId="40" fillId="0" borderId="0" applyFont="0" applyFill="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44" fontId="22" fillId="0" borderId="0" applyFont="0" applyFill="0" applyBorder="0" applyAlignment="0" applyProtection="0"/>
    <xf numFmtId="0" fontId="43" fillId="0" borderId="0" applyNumberFormat="0" applyFill="0" applyBorder="0" applyAlignment="0" applyProtection="0">
      <alignment vertical="top"/>
      <protection locked="0"/>
    </xf>
    <xf numFmtId="164" fontId="44" fillId="0" borderId="0" applyBorder="0" applyProtection="0"/>
    <xf numFmtId="0" fontId="22" fillId="0" borderId="0"/>
    <xf numFmtId="0" fontId="23" fillId="0" borderId="0" applyNumberFormat="0" applyFill="0" applyBorder="0" applyAlignment="0" applyProtection="0"/>
    <xf numFmtId="0" fontId="23" fillId="0" borderId="0" applyNumberFormat="0" applyFill="0" applyBorder="0" applyAlignment="0" applyProtection="0"/>
    <xf numFmtId="0" fontId="39"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5" fillId="0" borderId="10" applyNumberFormat="0" applyAlignment="0"/>
    <xf numFmtId="0" fontId="55" fillId="0" borderId="0" applyNumberFormat="0" applyFill="0" applyBorder="0" applyAlignment="0" applyProtection="0"/>
    <xf numFmtId="0" fontId="55" fillId="0" borderId="0" applyNumberFormat="0" applyFill="0" applyBorder="0" applyAlignment="0" applyProtection="0"/>
  </cellStyleXfs>
  <cellXfs count="55">
    <xf numFmtId="0" fontId="0" fillId="0" borderId="0" xfId="0"/>
    <xf numFmtId="0" fontId="37" fillId="0" borderId="0" xfId="0" applyFont="1" applyAlignment="1">
      <alignment wrapText="1"/>
    </xf>
    <xf numFmtId="0" fontId="37" fillId="0" borderId="0" xfId="0" applyFont="1"/>
    <xf numFmtId="0" fontId="4" fillId="0" borderId="0" xfId="0" applyFont="1" applyAlignment="1">
      <alignment wrapText="1"/>
    </xf>
    <xf numFmtId="0" fontId="48" fillId="0" borderId="0" xfId="121" applyFont="1"/>
    <xf numFmtId="0" fontId="4" fillId="0" borderId="0" xfId="0" applyFont="1"/>
    <xf numFmtId="0" fontId="50" fillId="0" borderId="0" xfId="0" applyFont="1"/>
    <xf numFmtId="0" fontId="3" fillId="0" borderId="0" xfId="0" applyFont="1"/>
    <xf numFmtId="0" fontId="20" fillId="0" borderId="0" xfId="0" applyFont="1"/>
    <xf numFmtId="0" fontId="47" fillId="0" borderId="12" xfId="85" applyFont="1" applyBorder="1" applyAlignment="1">
      <alignment horizontal="center" vertical="center"/>
    </xf>
    <xf numFmtId="0" fontId="47" fillId="0" borderId="13" xfId="85" applyFont="1" applyBorder="1" applyAlignment="1">
      <alignment horizontal="center" vertical="center" wrapText="1"/>
    </xf>
    <xf numFmtId="0" fontId="47" fillId="0" borderId="13" xfId="85" applyFont="1" applyBorder="1" applyAlignment="1">
      <alignment horizontal="center" vertical="center"/>
    </xf>
    <xf numFmtId="3" fontId="50" fillId="0" borderId="11" xfId="0" applyNumberFormat="1" applyFont="1" applyFill="1" applyBorder="1" applyAlignment="1">
      <alignment horizontal="center" vertical="center"/>
    </xf>
    <xf numFmtId="0" fontId="53" fillId="0" borderId="11" xfId="121" applyFont="1" applyFill="1" applyBorder="1" applyAlignment="1">
      <alignment horizontal="center" vertical="center"/>
    </xf>
    <xf numFmtId="0" fontId="52" fillId="0" borderId="0" xfId="0" applyFont="1" applyFill="1" applyBorder="1"/>
    <xf numFmtId="0" fontId="51" fillId="0" borderId="12" xfId="0" applyFont="1" applyBorder="1"/>
    <xf numFmtId="0" fontId="51" fillId="0" borderId="14" xfId="0" applyFont="1" applyBorder="1"/>
    <xf numFmtId="0" fontId="2" fillId="0" borderId="0" xfId="0" applyFont="1" applyBorder="1" applyAlignment="1">
      <alignment wrapText="1"/>
    </xf>
    <xf numFmtId="0" fontId="55" fillId="0" borderId="0" xfId="122" applyBorder="1" applyAlignment="1">
      <alignment wrapText="1"/>
    </xf>
    <xf numFmtId="0" fontId="37" fillId="0" borderId="0" xfId="0" applyFont="1" applyBorder="1"/>
    <xf numFmtId="0" fontId="2" fillId="0" borderId="0" xfId="0" applyFont="1" applyBorder="1"/>
    <xf numFmtId="0" fontId="46" fillId="0" borderId="0" xfId="0" applyFont="1" applyBorder="1" applyAlignment="1">
      <alignment wrapText="1"/>
    </xf>
    <xf numFmtId="0" fontId="51" fillId="34" borderId="15" xfId="0" applyFont="1" applyFill="1" applyBorder="1" applyAlignment="1">
      <alignment horizontal="center" vertical="center" wrapText="1"/>
    </xf>
    <xf numFmtId="4" fontId="51" fillId="34" borderId="15" xfId="0" applyNumberFormat="1" applyFont="1" applyFill="1" applyBorder="1" applyAlignment="1">
      <alignment horizontal="center" vertical="center" wrapText="1"/>
    </xf>
    <xf numFmtId="0" fontId="51" fillId="34" borderId="16" xfId="0" applyFont="1" applyFill="1" applyBorder="1" applyAlignment="1">
      <alignment horizontal="center" vertical="center" wrapText="1"/>
    </xf>
    <xf numFmtId="0" fontId="51" fillId="34" borderId="11" xfId="0" applyFont="1" applyFill="1" applyBorder="1" applyAlignment="1">
      <alignment horizontal="center" vertical="center" wrapText="1"/>
    </xf>
    <xf numFmtId="0" fontId="3" fillId="33" borderId="0" xfId="0" applyFont="1" applyFill="1"/>
    <xf numFmtId="0" fontId="50" fillId="0" borderId="11" xfId="0" applyFont="1" applyFill="1" applyBorder="1" applyAlignment="1">
      <alignment vertical="center" wrapText="1"/>
    </xf>
    <xf numFmtId="0" fontId="50" fillId="0" borderId="11" xfId="0" applyFont="1" applyFill="1" applyBorder="1" applyAlignment="1">
      <alignment vertical="center"/>
    </xf>
    <xf numFmtId="0" fontId="47" fillId="0" borderId="11" xfId="0" applyFont="1" applyFill="1" applyBorder="1" applyAlignment="1">
      <alignment vertical="center" wrapText="1"/>
    </xf>
    <xf numFmtId="0" fontId="0" fillId="0" borderId="0" xfId="0" applyAlignment="1">
      <alignment vertical="center"/>
    </xf>
    <xf numFmtId="0" fontId="49" fillId="33" borderId="0" xfId="85" applyFont="1" applyFill="1" applyBorder="1" applyAlignment="1">
      <alignment horizontal="center" vertical="center"/>
    </xf>
    <xf numFmtId="0" fontId="49" fillId="0" borderId="0" xfId="85" applyFont="1" applyBorder="1" applyAlignment="1">
      <alignment horizontal="center" vertical="center"/>
    </xf>
    <xf numFmtId="0" fontId="50" fillId="0" borderId="11" xfId="0" applyFont="1" applyFill="1" applyBorder="1" applyAlignment="1">
      <alignment horizontal="center" vertical="center"/>
    </xf>
    <xf numFmtId="0" fontId="47" fillId="0" borderId="11"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2" fillId="0" borderId="11" xfId="0" applyFont="1" applyFill="1" applyBorder="1" applyAlignment="1">
      <alignment horizontal="center" vertical="center"/>
    </xf>
    <xf numFmtId="0" fontId="47" fillId="0" borderId="13" xfId="0" applyFont="1" applyBorder="1" applyAlignment="1">
      <alignment horizontal="center" vertical="center"/>
    </xf>
    <xf numFmtId="0" fontId="50" fillId="0" borderId="14" xfId="0" applyFont="1" applyBorder="1" applyAlignment="1">
      <alignment horizontal="center" vertical="center"/>
    </xf>
    <xf numFmtId="0" fontId="50" fillId="0" borderId="0" xfId="0" applyFont="1" applyAlignment="1">
      <alignment horizontal="center" vertical="center"/>
    </xf>
    <xf numFmtId="0" fontId="50" fillId="0" borderId="0" xfId="0" applyFont="1" applyAlignment="1">
      <alignment horizontal="center" vertical="center" wrapText="1"/>
    </xf>
    <xf numFmtId="3" fontId="50" fillId="0" borderId="0" xfId="0" applyNumberFormat="1" applyFont="1" applyAlignment="1">
      <alignment horizontal="center" vertical="center"/>
    </xf>
    <xf numFmtId="0" fontId="51" fillId="0" borderId="13" xfId="0" applyFont="1" applyBorder="1" applyAlignment="1">
      <alignment horizontal="center" vertical="center"/>
    </xf>
    <xf numFmtId="0" fontId="51" fillId="0" borderId="13" xfId="0" applyFont="1" applyBorder="1" applyAlignment="1">
      <alignment horizontal="center" vertical="center" wrapText="1"/>
    </xf>
    <xf numFmtId="3" fontId="51" fillId="0" borderId="13" xfId="0" applyNumberFormat="1" applyFont="1" applyBorder="1" applyAlignment="1">
      <alignment horizontal="center" vertical="center"/>
    </xf>
    <xf numFmtId="165" fontId="50"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55" fillId="0" borderId="0" xfId="121"/>
    <xf numFmtId="0" fontId="57" fillId="33" borderId="0" xfId="85" applyFont="1" applyFill="1" applyBorder="1" applyAlignment="1">
      <alignment horizontal="left" vertical="center"/>
    </xf>
    <xf numFmtId="0" fontId="50" fillId="0" borderId="0" xfId="0" applyFont="1" applyFill="1" applyAlignment="1">
      <alignment horizontal="left" vertical="center" wrapText="1"/>
    </xf>
    <xf numFmtId="0" fontId="57" fillId="33" borderId="0" xfId="0" applyFont="1" applyFill="1" applyBorder="1" applyAlignment="1"/>
    <xf numFmtId="0" fontId="57" fillId="33" borderId="0" xfId="85" applyFont="1" applyFill="1" applyAlignment="1">
      <alignment vertical="center"/>
    </xf>
    <xf numFmtId="0" fontId="50" fillId="0" borderId="0" xfId="0" applyFont="1" applyAlignment="1">
      <alignment wrapText="1"/>
    </xf>
    <xf numFmtId="0" fontId="57" fillId="33" borderId="0" xfId="85" applyFont="1" applyFill="1" applyAlignment="1">
      <alignment horizontal="left" vertical="top"/>
    </xf>
  </cellXfs>
  <cellStyles count="123">
    <cellStyle name="20 % - Akzent1 2" xfId="61" xr:uid="{00000000-0005-0000-0000-000000000000}"/>
    <cellStyle name="20 % - Akzent1 2 2" xfId="108" xr:uid="{00000000-0005-0000-0000-000001000000}"/>
    <cellStyle name="20 % - Akzent2 2" xfId="65" xr:uid="{00000000-0005-0000-0000-000002000000}"/>
    <cellStyle name="20 % - Akzent2 2 2" xfId="110" xr:uid="{00000000-0005-0000-0000-000003000000}"/>
    <cellStyle name="20 % - Akzent3 2" xfId="69" xr:uid="{00000000-0005-0000-0000-000004000000}"/>
    <cellStyle name="20 % - Akzent3 2 2" xfId="112" xr:uid="{00000000-0005-0000-0000-000005000000}"/>
    <cellStyle name="20 % - Akzent4 2" xfId="73" xr:uid="{00000000-0005-0000-0000-000006000000}"/>
    <cellStyle name="20 % - Akzent4 2 2" xfId="114" xr:uid="{00000000-0005-0000-0000-000007000000}"/>
    <cellStyle name="20 % - Akzent5 2" xfId="77" xr:uid="{00000000-0005-0000-0000-000008000000}"/>
    <cellStyle name="20 % - Akzent5 2 2" xfId="116" xr:uid="{00000000-0005-0000-0000-000009000000}"/>
    <cellStyle name="20 % - Akzent6 2" xfId="81" xr:uid="{00000000-0005-0000-0000-00000A000000}"/>
    <cellStyle name="20 % - Akzent6 2 2" xfId="118" xr:uid="{00000000-0005-0000-0000-00000B00000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 Akzent1 2" xfId="62" xr:uid="{00000000-0005-0000-0000-000012000000}"/>
    <cellStyle name="40 % - Akzent1 2 2" xfId="109" xr:uid="{00000000-0005-0000-0000-000013000000}"/>
    <cellStyle name="40 % - Akzent2 2" xfId="66" xr:uid="{00000000-0005-0000-0000-000014000000}"/>
    <cellStyle name="40 % - Akzent2 2 2" xfId="111" xr:uid="{00000000-0005-0000-0000-000015000000}"/>
    <cellStyle name="40 % - Akzent3 2" xfId="70" xr:uid="{00000000-0005-0000-0000-000016000000}"/>
    <cellStyle name="40 % - Akzent3 2 2" xfId="113" xr:uid="{00000000-0005-0000-0000-000017000000}"/>
    <cellStyle name="40 % - Akzent4 2" xfId="74" xr:uid="{00000000-0005-0000-0000-000018000000}"/>
    <cellStyle name="40 % - Akzent4 2 2" xfId="115" xr:uid="{00000000-0005-0000-0000-000019000000}"/>
    <cellStyle name="40 % - Akzent5 2" xfId="78" xr:uid="{00000000-0005-0000-0000-00001A000000}"/>
    <cellStyle name="40 % - Akzent5 2 2" xfId="117" xr:uid="{00000000-0005-0000-0000-00001B000000}"/>
    <cellStyle name="40 % - Akzent6 2" xfId="82" xr:uid="{00000000-0005-0000-0000-00001C000000}"/>
    <cellStyle name="40 % - Akzent6 2 2" xfId="119" xr:uid="{00000000-0005-0000-0000-00001D000000}"/>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 Akzent1 2" xfId="63" xr:uid="{00000000-0005-0000-0000-000024000000}"/>
    <cellStyle name="60 % - Akzent2 2" xfId="67" xr:uid="{00000000-0005-0000-0000-000025000000}"/>
    <cellStyle name="60 % - Akzent3 2" xfId="71" xr:uid="{00000000-0005-0000-0000-000026000000}"/>
    <cellStyle name="60 % - Akzent4 2" xfId="75" xr:uid="{00000000-0005-0000-0000-000027000000}"/>
    <cellStyle name="60 % - Akzent5 2" xfId="79" xr:uid="{00000000-0005-0000-0000-000028000000}"/>
    <cellStyle name="60 % - Akzent6 2" xfId="83" xr:uid="{00000000-0005-0000-0000-000029000000}"/>
    <cellStyle name="60% - Accent1" xfId="21" builtinId="32" customBuiltin="1"/>
    <cellStyle name="60% - Accent1 2" xfId="91" xr:uid="{00000000-0005-0000-0000-00002B000000}"/>
    <cellStyle name="60% - Accent2" xfId="25" builtinId="36" customBuiltin="1"/>
    <cellStyle name="60% - Accent2 2" xfId="92" xr:uid="{00000000-0005-0000-0000-00002D000000}"/>
    <cellStyle name="60% - Accent3" xfId="29" builtinId="40" customBuiltin="1"/>
    <cellStyle name="60% - Accent3 2" xfId="93" xr:uid="{00000000-0005-0000-0000-00002F000000}"/>
    <cellStyle name="60% - Accent4" xfId="33" builtinId="44" customBuiltin="1"/>
    <cellStyle name="60% - Accent4 2" xfId="94" xr:uid="{00000000-0005-0000-0000-000031000000}"/>
    <cellStyle name="60% - Accent5" xfId="37" builtinId="48" customBuiltin="1"/>
    <cellStyle name="60% - Accent5 2" xfId="95" xr:uid="{00000000-0005-0000-0000-000033000000}"/>
    <cellStyle name="60% - Accent6" xfId="41" builtinId="52" customBuiltin="1"/>
    <cellStyle name="60% - Accent6 2" xfId="96" xr:uid="{00000000-0005-0000-0000-000035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kzent1 2" xfId="60" xr:uid="{00000000-0005-0000-0000-00003C000000}"/>
    <cellStyle name="Akzent2 2" xfId="64" xr:uid="{00000000-0005-0000-0000-00003D000000}"/>
    <cellStyle name="Akzent3 2" xfId="68" xr:uid="{00000000-0005-0000-0000-00003E000000}"/>
    <cellStyle name="Akzent4 2" xfId="72" xr:uid="{00000000-0005-0000-0000-00003F000000}"/>
    <cellStyle name="Akzent5 2" xfId="76" xr:uid="{00000000-0005-0000-0000-000040000000}"/>
    <cellStyle name="Akzent6 2" xfId="80" xr:uid="{00000000-0005-0000-0000-000041000000}"/>
    <cellStyle name="Ausgabe 2" xfId="52" xr:uid="{00000000-0005-0000-0000-000042000000}"/>
    <cellStyle name="Bad" xfId="7" builtinId="27" customBuiltin="1"/>
    <cellStyle name="Berechnung 2" xfId="53" xr:uid="{00000000-0005-0000-0000-000044000000}"/>
    <cellStyle name="Calculation" xfId="11" builtinId="22" customBuiltin="1"/>
    <cellStyle name="Check Cell" xfId="13" builtinId="23" customBuiltin="1"/>
    <cellStyle name="Comma 2" xfId="86" xr:uid="{00000000-0005-0000-0000-000047000000}"/>
    <cellStyle name="Comma 3" xfId="88" xr:uid="{00000000-0005-0000-0000-000048000000}"/>
    <cellStyle name="E_TableCell1" xfId="120" xr:uid="{00000000-0005-0000-0000-000049000000}"/>
    <cellStyle name="Eingabe 2" xfId="51" xr:uid="{00000000-0005-0000-0000-00004A000000}"/>
    <cellStyle name="Ergebnis 2" xfId="59" xr:uid="{00000000-0005-0000-0000-00004B000000}"/>
    <cellStyle name="Erklärender Text 2" xfId="58" xr:uid="{00000000-0005-0000-0000-00004C000000}"/>
    <cellStyle name="Excel Built-in Normal" xfId="99" xr:uid="{00000000-0005-0000-0000-00004D000000}"/>
    <cellStyle name="Explanatory Text" xfId="16" builtinId="53" customBuiltin="1"/>
    <cellStyle name="Followed Hyperlink" xfId="122" builtinId="9"/>
    <cellStyle name="Good" xfId="6" builtinId="26" customBuiltin="1"/>
    <cellStyle name="Gut 2" xfId="48" xr:uid="{00000000-0005-0000-0000-000051000000}"/>
    <cellStyle name="Heading 1" xfId="2" builtinId="16" customBuiltin="1"/>
    <cellStyle name="Heading 2" xfId="3" builtinId="17" customBuiltin="1"/>
    <cellStyle name="Heading 3" xfId="4" builtinId="18" customBuiltin="1"/>
    <cellStyle name="Heading 4" xfId="5" builtinId="19" customBuiltin="1"/>
    <cellStyle name="Hyperlink" xfId="121" builtinId="8" customBuiltin="1"/>
    <cellStyle name="Hyperlink 2" xfId="89" xr:uid="{00000000-0005-0000-0000-000057000000}"/>
    <cellStyle name="Hyperlink 3" xfId="98" xr:uid="{00000000-0005-0000-0000-000058000000}"/>
    <cellStyle name="Input" xfId="9" builtinId="20" customBuiltin="1"/>
    <cellStyle name="Linked Cell" xfId="12" builtinId="24" customBuiltin="1"/>
    <cellStyle name="Neutral" xfId="8" builtinId="28" customBuiltin="1"/>
    <cellStyle name="Neutral 2" xfId="90" xr:uid="{00000000-0005-0000-0000-00005C000000}"/>
    <cellStyle name="Neutral 3" xfId="50" xr:uid="{00000000-0005-0000-0000-00005D000000}"/>
    <cellStyle name="Normal" xfId="0" builtinId="0"/>
    <cellStyle name="Normal 2" xfId="84" xr:uid="{00000000-0005-0000-0000-00005F000000}"/>
    <cellStyle name="Normal 3" xfId="85" xr:uid="{00000000-0005-0000-0000-000060000000}"/>
    <cellStyle name="Normal 4" xfId="87" xr:uid="{00000000-0005-0000-0000-000061000000}"/>
    <cellStyle name="Note" xfId="15" builtinId="10" customBuiltin="1"/>
    <cellStyle name="Notiz 2" xfId="57" xr:uid="{00000000-0005-0000-0000-000063000000}"/>
    <cellStyle name="Notiz 2 2" xfId="107" xr:uid="{00000000-0005-0000-0000-000064000000}"/>
    <cellStyle name="Output" xfId="10" builtinId="21" customBuiltin="1"/>
    <cellStyle name="Schlecht 2" xfId="49" xr:uid="{00000000-0005-0000-0000-000066000000}"/>
    <cellStyle name="Standard 2" xfId="100" xr:uid="{00000000-0005-0000-0000-000067000000}"/>
    <cellStyle name="Standard 3" xfId="42" xr:uid="{00000000-0005-0000-0000-000068000000}"/>
    <cellStyle name="Standard 4" xfId="103" xr:uid="{00000000-0005-0000-0000-000069000000}"/>
    <cellStyle name="Title" xfId="1" builtinId="15" customBuiltin="1"/>
    <cellStyle name="Total" xfId="17" builtinId="25" customBuiltin="1"/>
    <cellStyle name="Überschrift 1 2" xfId="44" xr:uid="{00000000-0005-0000-0000-00006C000000}"/>
    <cellStyle name="Überschrift 10" xfId="106" xr:uid="{00000000-0005-0000-0000-00006D000000}"/>
    <cellStyle name="Überschrift 2 2" xfId="45" xr:uid="{00000000-0005-0000-0000-00006E000000}"/>
    <cellStyle name="Überschrift 3 2" xfId="46" xr:uid="{00000000-0005-0000-0000-00006F000000}"/>
    <cellStyle name="Überschrift 4 2" xfId="47" xr:uid="{00000000-0005-0000-0000-000070000000}"/>
    <cellStyle name="Überschrift 5" xfId="43" xr:uid="{00000000-0005-0000-0000-000071000000}"/>
    <cellStyle name="Überschrift 6" xfId="101" xr:uid="{00000000-0005-0000-0000-000072000000}"/>
    <cellStyle name="Überschrift 7" xfId="102" xr:uid="{00000000-0005-0000-0000-000073000000}"/>
    <cellStyle name="Überschrift 8" xfId="105" xr:uid="{00000000-0005-0000-0000-000074000000}"/>
    <cellStyle name="Überschrift 9" xfId="104" xr:uid="{00000000-0005-0000-0000-000075000000}"/>
    <cellStyle name="Verknüpfte Zelle 2" xfId="54" xr:uid="{00000000-0005-0000-0000-000076000000}"/>
    <cellStyle name="Währung 2" xfId="97" xr:uid="{00000000-0005-0000-0000-000077000000}"/>
    <cellStyle name="Warnender Text 2" xfId="56" xr:uid="{00000000-0005-0000-0000-000078000000}"/>
    <cellStyle name="Warning Text" xfId="14" builtinId="11" customBuiltin="1"/>
    <cellStyle name="Zelle überprüfen 2" xfId="55" xr:uid="{00000000-0005-0000-0000-00007A000000}"/>
  </cellStyles>
  <dxfs count="0"/>
  <tableStyles count="0" defaultTableStyle="TableStyleMedium2" defaultPivotStyle="PivotStyleLight16"/>
  <colors>
    <mruColors>
      <color rgb="FF007DB7"/>
      <color rgb="FFABAEB0"/>
      <color rgb="FF59B1ED"/>
      <color rgb="FF98CF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FÖS">
      <a:dk1>
        <a:sysClr val="windowText" lastClr="000000"/>
      </a:dk1>
      <a:lt1>
        <a:sysClr val="window" lastClr="FFFFFF"/>
      </a:lt1>
      <a:dk2>
        <a:srgbClr val="182983"/>
      </a:dk2>
      <a:lt2>
        <a:srgbClr val="E0E0E0"/>
      </a:lt2>
      <a:accent1>
        <a:srgbClr val="182983"/>
      </a:accent1>
      <a:accent2>
        <a:srgbClr val="8F85BA"/>
      </a:accent2>
      <a:accent3>
        <a:srgbClr val="E0E0E0"/>
      </a:accent3>
      <a:accent4>
        <a:srgbClr val="828282"/>
      </a:accent4>
      <a:accent5>
        <a:srgbClr val="97B953"/>
      </a:accent5>
      <a:accent6>
        <a:srgbClr val="C000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di.org/g20-coal-subsidies/argentina" TargetMode="External"/><Relationship Id="rId1" Type="http://schemas.openxmlformats.org/officeDocument/2006/relationships/hyperlink" Target="http://odi.org/g20-coal-subsidi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oecd.org/site/tadffss/data/" TargetMode="External"/><Relationship Id="rId2" Type="http://schemas.openxmlformats.org/officeDocument/2006/relationships/hyperlink" Target="http://www.oecd.org/site/tadffss/data/" TargetMode="External"/><Relationship Id="rId1" Type="http://schemas.openxmlformats.org/officeDocument/2006/relationships/hyperlink" Target="http://www.oecd.org/site/tadffss/data/"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6"/>
  <sheetViews>
    <sheetView tabSelected="1" zoomScale="90" zoomScaleNormal="90" workbookViewId="0"/>
  </sheetViews>
  <sheetFormatPr defaultRowHeight="14.5" x14ac:dyDescent="0.35"/>
  <cols>
    <col min="1" max="1" width="97.3984375" style="5" customWidth="1"/>
  </cols>
  <sheetData>
    <row r="1" spans="1:1" ht="15.5" x14ac:dyDescent="0.35">
      <c r="A1" s="51" t="s">
        <v>40</v>
      </c>
    </row>
    <row r="2" spans="1:1" x14ac:dyDescent="0.35">
      <c r="A2" s="3"/>
    </row>
    <row r="3" spans="1:1" ht="29" x14ac:dyDescent="0.35">
      <c r="A3" s="17" t="s">
        <v>41</v>
      </c>
    </row>
    <row r="4" spans="1:1" x14ac:dyDescent="0.35">
      <c r="A4" s="17"/>
    </row>
    <row r="5" spans="1:1" ht="13.5" x14ac:dyDescent="0.35">
      <c r="A5" s="18" t="s">
        <v>42</v>
      </c>
    </row>
    <row r="6" spans="1:1" ht="13.5" x14ac:dyDescent="0.35">
      <c r="A6" s="18" t="s">
        <v>43</v>
      </c>
    </row>
    <row r="7" spans="1:1" x14ac:dyDescent="0.35">
      <c r="A7" s="1"/>
    </row>
    <row r="8" spans="1:1" x14ac:dyDescent="0.35">
      <c r="A8" s="1" t="s">
        <v>0</v>
      </c>
    </row>
    <row r="9" spans="1:1" ht="29" x14ac:dyDescent="0.35">
      <c r="A9" s="17" t="s">
        <v>44</v>
      </c>
    </row>
    <row r="10" spans="1:1" ht="44.15" customHeight="1" x14ac:dyDescent="0.35">
      <c r="A10" s="17" t="s">
        <v>45</v>
      </c>
    </row>
    <row r="11" spans="1:1" ht="43.5" x14ac:dyDescent="0.35">
      <c r="A11" s="17" t="s">
        <v>46</v>
      </c>
    </row>
    <row r="12" spans="1:1" x14ac:dyDescent="0.35">
      <c r="A12" s="3"/>
    </row>
    <row r="13" spans="1:1" x14ac:dyDescent="0.35">
      <c r="A13" s="19" t="s">
        <v>47</v>
      </c>
    </row>
    <row r="14" spans="1:1" ht="13.5" x14ac:dyDescent="0.35">
      <c r="A14" s="48" t="s">
        <v>2</v>
      </c>
    </row>
    <row r="15" spans="1:1" ht="13.5" x14ac:dyDescent="0.35">
      <c r="A15" s="48" t="s">
        <v>26</v>
      </c>
    </row>
    <row r="16" spans="1:1" ht="13.5" x14ac:dyDescent="0.35">
      <c r="A16" s="48" t="s">
        <v>3</v>
      </c>
    </row>
    <row r="17" spans="1:1" ht="13.5" x14ac:dyDescent="0.35">
      <c r="A17" s="48" t="s">
        <v>4</v>
      </c>
    </row>
    <row r="18" spans="1:1" x14ac:dyDescent="0.35">
      <c r="A18" s="20"/>
    </row>
    <row r="19" spans="1:1" ht="43.5" x14ac:dyDescent="0.35">
      <c r="A19" s="21" t="s">
        <v>1</v>
      </c>
    </row>
    <row r="20" spans="1:1" x14ac:dyDescent="0.35">
      <c r="A20" s="3"/>
    </row>
    <row r="21" spans="1:1" x14ac:dyDescent="0.35">
      <c r="A21" s="3"/>
    </row>
    <row r="22" spans="1:1" x14ac:dyDescent="0.35">
      <c r="A22" s="2"/>
    </row>
    <row r="23" spans="1:1" x14ac:dyDescent="0.35">
      <c r="A23" s="4"/>
    </row>
    <row r="24" spans="1:1" x14ac:dyDescent="0.35">
      <c r="A24" s="4"/>
    </row>
    <row r="25" spans="1:1" x14ac:dyDescent="0.35">
      <c r="A25" s="4"/>
    </row>
    <row r="26" spans="1:1" x14ac:dyDescent="0.35">
      <c r="A26" s="4"/>
    </row>
  </sheetData>
  <hyperlinks>
    <hyperlink ref="A5" r:id="rId1" display="Full report and the methodology note: odi.org/g20-coal-subsidies" xr:uid="{00000000-0004-0000-0000-000000000000}"/>
    <hyperlink ref="A6" r:id="rId2" display="Argentina country study: odi.org/g20-coal-subsidies/argentina" xr:uid="{00000000-0004-0000-0000-000001000000}"/>
    <hyperlink ref="A14" location="'Fiscal support'!A1" display="Fiscal support" xr:uid="{00000000-0004-0000-0000-000002000000}"/>
    <hyperlink ref="A15" location="'Public finance (domestic)'!A1" display="Public finance (domestic)" xr:uid="{00000000-0004-0000-0000-000003000000}"/>
    <hyperlink ref="A16" location="'Public finance (international)'!A1" display="Public finance (international)" xr:uid="{00000000-0004-0000-0000-000004000000}"/>
    <hyperlink ref="A17" location="'SOE investment'!A1" display="SOE investment" xr:uid="{00000000-0004-0000-0000-000005000000}"/>
  </hyperlinks>
  <pageMargins left="0.7" right="0.7" top="0.75" bottom="0.75" header="0.3" footer="0.3"/>
  <pageSetup paperSize="9" orientation="portrait"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
  <sheetViews>
    <sheetView zoomScale="90" zoomScaleNormal="90" workbookViewId="0"/>
  </sheetViews>
  <sheetFormatPr defaultRowHeight="13.5" x14ac:dyDescent="0.35"/>
  <cols>
    <col min="1" max="1" width="25.8984375" customWidth="1"/>
    <col min="2" max="2" width="15.09765625" style="46" customWidth="1"/>
    <col min="3" max="3" width="17.3984375" style="46" customWidth="1"/>
    <col min="4" max="6" width="25.8984375" style="46" customWidth="1"/>
    <col min="7" max="7" width="17.3984375" style="47" customWidth="1"/>
    <col min="8" max="8" width="16.59765625" style="46" customWidth="1"/>
    <col min="9" max="10" width="13.8984375" style="46" customWidth="1"/>
    <col min="11" max="11" width="14.3984375" style="46" customWidth="1"/>
    <col min="12" max="12" width="15.09765625" style="46" customWidth="1"/>
    <col min="13" max="13" width="12.09765625" style="46" bestFit="1" customWidth="1"/>
    <col min="14" max="14" width="33.69921875" customWidth="1"/>
  </cols>
  <sheetData>
    <row r="1" spans="1:14" ht="16" thickBot="1" x14ac:dyDescent="0.4">
      <c r="A1" s="49" t="s">
        <v>38</v>
      </c>
      <c r="B1" s="31"/>
      <c r="C1" s="31"/>
      <c r="D1" s="32"/>
      <c r="E1" s="32"/>
      <c r="F1" s="9" t="s">
        <v>37</v>
      </c>
      <c r="G1" s="10">
        <v>2016</v>
      </c>
      <c r="H1" s="11">
        <v>15.359</v>
      </c>
      <c r="I1" s="37">
        <v>2017</v>
      </c>
      <c r="J1" s="38">
        <v>17.227</v>
      </c>
      <c r="K1" s="39"/>
      <c r="L1" s="39"/>
      <c r="M1" s="39"/>
      <c r="N1" s="6"/>
    </row>
    <row r="2" spans="1:14" x14ac:dyDescent="0.35">
      <c r="A2" s="6"/>
      <c r="B2" s="39"/>
      <c r="C2" s="39"/>
      <c r="D2" s="39"/>
      <c r="E2" s="39"/>
      <c r="F2" s="39"/>
      <c r="G2" s="40"/>
      <c r="H2" s="39"/>
      <c r="I2" s="39"/>
      <c r="J2" s="39"/>
      <c r="K2" s="39"/>
      <c r="L2" s="39"/>
      <c r="M2" s="39"/>
      <c r="N2" s="6"/>
    </row>
    <row r="3" spans="1:14" ht="54" customHeight="1" x14ac:dyDescent="0.35">
      <c r="A3" s="22" t="s">
        <v>6</v>
      </c>
      <c r="B3" s="22" t="s">
        <v>7</v>
      </c>
      <c r="C3" s="22" t="s">
        <v>8</v>
      </c>
      <c r="D3" s="22" t="s">
        <v>9</v>
      </c>
      <c r="E3" s="22" t="s">
        <v>10</v>
      </c>
      <c r="F3" s="22" t="s">
        <v>11</v>
      </c>
      <c r="G3" s="22" t="s">
        <v>12</v>
      </c>
      <c r="H3" s="22" t="s">
        <v>13</v>
      </c>
      <c r="I3" s="22" t="s">
        <v>48</v>
      </c>
      <c r="J3" s="22" t="s">
        <v>49</v>
      </c>
      <c r="K3" s="22" t="s">
        <v>50</v>
      </c>
      <c r="L3" s="23" t="s">
        <v>14</v>
      </c>
      <c r="M3" s="24" t="s">
        <v>15</v>
      </c>
      <c r="N3" s="25" t="s">
        <v>16</v>
      </c>
    </row>
    <row r="4" spans="1:14" s="30" customFormat="1" ht="52" x14ac:dyDescent="0.35">
      <c r="A4" s="27" t="s">
        <v>28</v>
      </c>
      <c r="B4" s="33" t="s">
        <v>17</v>
      </c>
      <c r="C4" s="33" t="s">
        <v>18</v>
      </c>
      <c r="D4" s="33" t="s">
        <v>19</v>
      </c>
      <c r="E4" s="33" t="s">
        <v>20</v>
      </c>
      <c r="F4" s="34" t="s">
        <v>32</v>
      </c>
      <c r="G4" s="35" t="s">
        <v>21</v>
      </c>
      <c r="H4" s="36"/>
      <c r="I4" s="12">
        <v>221185985</v>
      </c>
      <c r="J4" s="12">
        <v>308239499</v>
      </c>
      <c r="K4" s="12">
        <f>AVERAGE(I4:J4)*0.0257</f>
        <v>6803117.4693999998</v>
      </c>
      <c r="L4" s="12">
        <f>((I4/$H$1)+(J4/$J$1))/2*0.0257</f>
        <v>414976.3624939468</v>
      </c>
      <c r="M4" s="13" t="s">
        <v>31</v>
      </c>
      <c r="N4" s="29" t="s">
        <v>33</v>
      </c>
    </row>
    <row r="5" spans="1:14" s="30" customFormat="1" ht="26" x14ac:dyDescent="0.35">
      <c r="A5" s="28" t="s">
        <v>29</v>
      </c>
      <c r="B5" s="33" t="s">
        <v>17</v>
      </c>
      <c r="C5" s="33" t="s">
        <v>18</v>
      </c>
      <c r="D5" s="33" t="s">
        <v>19</v>
      </c>
      <c r="E5" s="33" t="s">
        <v>20</v>
      </c>
      <c r="F5" s="34" t="s">
        <v>34</v>
      </c>
      <c r="G5" s="35" t="s">
        <v>21</v>
      </c>
      <c r="H5" s="36"/>
      <c r="I5" s="12">
        <v>6574225291</v>
      </c>
      <c r="J5" s="12">
        <v>5322102666</v>
      </c>
      <c r="K5" s="12">
        <f>AVERAGE(I5:J5)</f>
        <v>5948163978.5</v>
      </c>
      <c r="L5" s="12">
        <f>((I5/$H$1)+(J5/$J$1))/2</f>
        <v>368488468.16292703</v>
      </c>
      <c r="M5" s="13" t="s">
        <v>31</v>
      </c>
      <c r="N5" s="29" t="s">
        <v>36</v>
      </c>
    </row>
    <row r="6" spans="1:14" s="30" customFormat="1" x14ac:dyDescent="0.35">
      <c r="A6" s="28" t="s">
        <v>22</v>
      </c>
      <c r="B6" s="33" t="s">
        <v>17</v>
      </c>
      <c r="C6" s="33" t="s">
        <v>18</v>
      </c>
      <c r="D6" s="33" t="s">
        <v>23</v>
      </c>
      <c r="E6" s="33" t="s">
        <v>24</v>
      </c>
      <c r="F6" s="33" t="s">
        <v>30</v>
      </c>
      <c r="G6" s="35" t="s">
        <v>25</v>
      </c>
      <c r="H6" s="33" t="s">
        <v>25</v>
      </c>
      <c r="I6" s="12">
        <v>3250000000</v>
      </c>
      <c r="J6" s="12">
        <v>4187100000</v>
      </c>
      <c r="K6" s="12">
        <f>AVERAGE(I6:J6)</f>
        <v>3718550000</v>
      </c>
      <c r="L6" s="12">
        <f>((I6/$H$1)+(J6/$J$1))/2</f>
        <v>227328412.6592283</v>
      </c>
      <c r="M6" s="13" t="s">
        <v>31</v>
      </c>
      <c r="N6" s="28"/>
    </row>
    <row r="7" spans="1:14" ht="14" thickBot="1" x14ac:dyDescent="0.4">
      <c r="A7" s="6"/>
      <c r="B7" s="39"/>
      <c r="C7" s="39"/>
      <c r="D7" s="39"/>
      <c r="E7" s="39"/>
      <c r="F7" s="39"/>
      <c r="G7" s="40"/>
      <c r="H7" s="39"/>
      <c r="I7" s="41"/>
      <c r="J7" s="41"/>
      <c r="K7" s="41"/>
      <c r="L7" s="41"/>
      <c r="M7" s="39"/>
      <c r="N7" s="6"/>
    </row>
    <row r="8" spans="1:14" s="8" customFormat="1" ht="14" thickBot="1" x14ac:dyDescent="0.4">
      <c r="A8" s="15" t="s">
        <v>5</v>
      </c>
      <c r="B8" s="42"/>
      <c r="C8" s="42"/>
      <c r="D8" s="42"/>
      <c r="E8" s="42"/>
      <c r="F8" s="42"/>
      <c r="G8" s="43"/>
      <c r="H8" s="42"/>
      <c r="I8" s="44"/>
      <c r="J8" s="44"/>
      <c r="K8" s="44">
        <f>SUM(K4:K6)</f>
        <v>9673517095.9694004</v>
      </c>
      <c r="L8" s="44">
        <f>SUM(L4:L6)</f>
        <v>596231857.18464923</v>
      </c>
      <c r="M8" s="42"/>
      <c r="N8" s="16"/>
    </row>
    <row r="9" spans="1:14" x14ac:dyDescent="0.35">
      <c r="A9" s="14"/>
      <c r="B9" s="39"/>
      <c r="C9" s="39"/>
      <c r="D9" s="39"/>
      <c r="E9" s="39"/>
      <c r="F9" s="39"/>
      <c r="G9" s="40"/>
      <c r="H9" s="39"/>
      <c r="I9" s="39"/>
      <c r="J9" s="39"/>
      <c r="K9" s="39"/>
      <c r="L9" s="39"/>
      <c r="M9" s="39"/>
      <c r="N9" s="6"/>
    </row>
    <row r="10" spans="1:14" x14ac:dyDescent="0.35">
      <c r="A10" s="14" t="s">
        <v>35</v>
      </c>
      <c r="B10" s="39"/>
      <c r="C10" s="39"/>
      <c r="D10" s="39"/>
      <c r="E10" s="39"/>
      <c r="F10" s="39"/>
      <c r="G10" s="40"/>
      <c r="H10" s="39"/>
      <c r="I10" s="39"/>
      <c r="J10" s="39"/>
      <c r="K10" s="39"/>
      <c r="L10" s="45"/>
      <c r="M10" s="39"/>
      <c r="N10" s="6"/>
    </row>
  </sheetData>
  <hyperlinks>
    <hyperlink ref="M4" r:id="rId1" xr:uid="{00000000-0004-0000-0100-000000000000}"/>
    <hyperlink ref="M5" r:id="rId2" xr:uid="{00000000-0004-0000-0100-000001000000}"/>
    <hyperlink ref="M6" r:id="rId3" xr:uid="{00000000-0004-0000-0100-000002000000}"/>
  </hyperlinks>
  <pageMargins left="0.7" right="0.7" top="0.75" bottom="0.75" header="0.3" footer="0.3"/>
  <pageSetup paperSize="9" orientation="portrait" horizontalDpi="4294967293" verticalDpi="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zoomScale="90" zoomScaleNormal="90" workbookViewId="0"/>
  </sheetViews>
  <sheetFormatPr defaultColWidth="8.8984375" defaultRowHeight="14.5" x14ac:dyDescent="0.35"/>
  <cols>
    <col min="1" max="1" width="62.3984375" style="7" customWidth="1"/>
    <col min="2" max="2" width="16.59765625" style="7" customWidth="1"/>
    <col min="3" max="3" width="12.09765625" style="7" customWidth="1"/>
    <col min="4" max="4" width="10.8984375" style="7" customWidth="1"/>
    <col min="5" max="5" width="13.3984375" style="7" customWidth="1"/>
    <col min="6" max="6" width="12.3984375" style="7" customWidth="1"/>
    <col min="7" max="16384" width="8.8984375" style="7"/>
  </cols>
  <sheetData>
    <row r="1" spans="1:1" ht="15.5" x14ac:dyDescent="0.35">
      <c r="A1" s="52" t="s">
        <v>26</v>
      </c>
    </row>
    <row r="3" spans="1:1" ht="26.5" x14ac:dyDescent="0.35">
      <c r="A3" s="53" t="s">
        <v>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zoomScale="90" zoomScaleNormal="90" workbookViewId="0"/>
  </sheetViews>
  <sheetFormatPr defaultColWidth="8.8984375" defaultRowHeight="14.5" x14ac:dyDescent="0.35"/>
  <cols>
    <col min="1" max="1" width="60.09765625" style="7" customWidth="1"/>
    <col min="2" max="2" width="20.59765625" style="7" customWidth="1"/>
    <col min="3" max="3" width="13.69921875" style="7" customWidth="1"/>
    <col min="4" max="4" width="8.8984375" style="7"/>
    <col min="5" max="5" width="10.69921875" style="7" customWidth="1"/>
    <col min="6" max="6" width="13.09765625" style="7" customWidth="1"/>
    <col min="7" max="7" width="13.59765625" style="7" customWidth="1"/>
    <col min="8" max="11" width="8.8984375" style="7"/>
    <col min="12" max="12" width="14.3984375" style="7" customWidth="1"/>
    <col min="13" max="16384" width="8.8984375" style="7"/>
  </cols>
  <sheetData>
    <row r="1" spans="1:1" ht="15.5" x14ac:dyDescent="0.35">
      <c r="A1" s="54" t="s">
        <v>3</v>
      </c>
    </row>
    <row r="3" spans="1:1" ht="26.5" x14ac:dyDescent="0.35">
      <c r="A3" s="53" t="s">
        <v>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zoomScale="90" zoomScaleNormal="90" workbookViewId="0"/>
  </sheetViews>
  <sheetFormatPr defaultColWidth="8.8984375" defaultRowHeight="14.5" x14ac:dyDescent="0.35"/>
  <cols>
    <col min="1" max="1" width="31.09765625" style="7" customWidth="1"/>
    <col min="2" max="2" width="16.69921875" style="7" customWidth="1"/>
    <col min="3" max="3" width="13.296875" style="7" customWidth="1"/>
    <col min="4" max="4" width="12.69921875" style="7" customWidth="1"/>
    <col min="5" max="5" width="12.3984375" style="7" customWidth="1"/>
    <col min="6" max="6" width="10.8984375" style="7" customWidth="1"/>
    <col min="7" max="7" width="13" style="7" customWidth="1"/>
    <col min="8" max="8" width="11.59765625" style="7" customWidth="1"/>
    <col min="9" max="9" width="12.69921875" style="7" customWidth="1"/>
    <col min="10" max="10" width="15.296875" style="7" customWidth="1"/>
    <col min="11" max="11" width="9.69921875" style="7" customWidth="1"/>
    <col min="12" max="12" width="10.296875" style="7" customWidth="1"/>
    <col min="13" max="13" width="16" style="7" customWidth="1"/>
    <col min="14" max="16384" width="8.8984375" style="7"/>
  </cols>
  <sheetData>
    <row r="1" spans="1:4" ht="15.5" x14ac:dyDescent="0.35">
      <c r="A1" s="49" t="s">
        <v>27</v>
      </c>
      <c r="B1" s="26"/>
      <c r="C1" s="26"/>
      <c r="D1" s="26"/>
    </row>
    <row r="3" spans="1:4" ht="60" customHeight="1" x14ac:dyDescent="0.35">
      <c r="A3" s="50" t="s">
        <v>39</v>
      </c>
      <c r="B3" s="50"/>
      <c r="C3" s="50"/>
      <c r="D3" s="50"/>
    </row>
  </sheetData>
  <mergeCells count="1">
    <mergeCell ref="A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Fiscal support</vt:lpstr>
      <vt:lpstr>Public finance (domestic)</vt:lpstr>
      <vt:lpstr>Public finance (international)</vt:lpstr>
      <vt:lpstr>SOE investment</vt:lpstr>
    </vt:vector>
  </TitlesOfParts>
  <Manager/>
  <Company>FÖS e.V.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FÖS - P3 Energie</dc:creator>
  <cp:keywords/>
  <dc:description/>
  <cp:lastModifiedBy>Ipek Gencsu</cp:lastModifiedBy>
  <cp:revision/>
  <dcterms:created xsi:type="dcterms:W3CDTF">2015-10-19T12:12:58Z</dcterms:created>
  <dcterms:modified xsi:type="dcterms:W3CDTF">2019-07-15T16:36:41Z</dcterms:modified>
  <cp:category/>
  <cp:contentStatus/>
</cp:coreProperties>
</file>