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brighty\Overseas Development Institute\Leo Roberts - G20 Coal Subsidies Report (2019)\01 Datasets\05 Final datasets for website\"/>
    </mc:Choice>
  </mc:AlternateContent>
  <bookViews>
    <workbookView xWindow="0" yWindow="0" windowWidth="18645" windowHeight="6945" tabRatio="652"/>
  </bookViews>
  <sheets>
    <sheet name="Overview" sheetId="11" r:id="rId1"/>
    <sheet name="Fiscal support" sheetId="6" r:id="rId2"/>
    <sheet name="Public finance (domestic)" sheetId="8" r:id="rId3"/>
    <sheet name="Public finance (international)" sheetId="9" r:id="rId4"/>
    <sheet name="SOE investment" sheetId="10" r:id="rId5"/>
  </sheets>
  <definedNames>
    <definedName name="_xlnm._FilterDatabase" localSheetId="1" hidden="1">'Fiscal support'!$B$3:$H$3</definedName>
    <definedName name="_xlnm._FilterDatabase" localSheetId="4" hidden="1">'SOE investment'!$A$3:$L$4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 i="6" l="1"/>
  <c r="L14" i="6" l="1"/>
  <c r="K14" i="6"/>
  <c r="L13" i="6"/>
  <c r="K13" i="6"/>
  <c r="L12" i="6"/>
  <c r="K12" i="6"/>
  <c r="L11" i="6"/>
  <c r="K11" i="6"/>
  <c r="K4" i="6" l="1"/>
  <c r="L4" i="6"/>
  <c r="K4" i="10" l="1"/>
  <c r="J4" i="10"/>
  <c r="L7" i="6"/>
  <c r="L8" i="6"/>
  <c r="L6" i="6"/>
  <c r="L9" i="6"/>
  <c r="L10" i="6"/>
  <c r="L15" i="6"/>
  <c r="K15" i="6"/>
  <c r="K5" i="6"/>
  <c r="K6" i="6"/>
  <c r="K7" i="6"/>
  <c r="K8" i="6"/>
  <c r="K9" i="6"/>
  <c r="K10" i="6"/>
  <c r="K17" i="6" l="1"/>
  <c r="L17" i="6"/>
</calcChain>
</file>

<file path=xl/sharedStrings.xml><?xml version="1.0" encoding="utf-8"?>
<sst xmlns="http://schemas.openxmlformats.org/spreadsheetml/2006/main" count="171" uniqueCount="78">
  <si>
    <t>Information about data collected</t>
  </si>
  <si>
    <t>The authors welcome feedback on the full report, on the country study, and on this data sheet to improve the accuracy and transparency of information on G20 countries support to coal and coal-fired production and consumption.</t>
  </si>
  <si>
    <t>Fiscal support</t>
  </si>
  <si>
    <t>Public finance (international)</t>
  </si>
  <si>
    <t>SOE investment</t>
  </si>
  <si>
    <t>Coal-fired power production</t>
  </si>
  <si>
    <t>Biomass co-firing</t>
  </si>
  <si>
    <t>TOTAL</t>
  </si>
  <si>
    <t>Measure</t>
  </si>
  <si>
    <t>Level</t>
  </si>
  <si>
    <t>Mechanism</t>
  </si>
  <si>
    <t>Incidence</t>
  </si>
  <si>
    <t>Indicator</t>
  </si>
  <si>
    <t>Stage</t>
  </si>
  <si>
    <t>Fuel type</t>
  </si>
  <si>
    <t>Fuel sub-type</t>
  </si>
  <si>
    <t>Source</t>
  </si>
  <si>
    <t>Notes</t>
  </si>
  <si>
    <t>Central</t>
  </si>
  <si>
    <t>Budgetary transfer</t>
  </si>
  <si>
    <t>General Services Support Estimate</t>
  </si>
  <si>
    <t>Coal</t>
  </si>
  <si>
    <t xml:space="preserve">  Coking coal</t>
  </si>
  <si>
    <t xml:space="preserve">  Other bituminous coal</t>
  </si>
  <si>
    <t xml:space="preserve">  Lignite</t>
  </si>
  <si>
    <t>Knowledge</t>
  </si>
  <si>
    <t>Coal RD&amp;D Funding</t>
  </si>
  <si>
    <t>R&amp;D (coal mining)</t>
  </si>
  <si>
    <t>Reduced Rate of Excise Tax for Energy Products for Energy-Intensive Industries Subject to the GHG Emission Allowance Scheme of Dir. 2003/87/EC</t>
  </si>
  <si>
    <t>Tax expenditure</t>
  </si>
  <si>
    <t>Direct Consumption</t>
  </si>
  <si>
    <t>Consumer Support Estimate</t>
  </si>
  <si>
    <t xml:space="preserve">  Coke oven coke</t>
  </si>
  <si>
    <t>Reduced Rate of Excise Tax for Energy Products for Energy-Intensive Industries At Risk of Carbon Leakage</t>
  </si>
  <si>
    <t>Electricity-based support</t>
  </si>
  <si>
    <t>Reduced Tax Rate for Electricity Consumed by Electro-Intensive Industries which are Exposed to a Significant Risk of Carbon Leakage</t>
  </si>
  <si>
    <t>Reduced Tax Rate for Electricity Consumed by Hyperelectro-Intensive Industries</t>
  </si>
  <si>
    <t>Reduced Tax Rate for Electricity Consumed by Electro-Intensive Industries</t>
  </si>
  <si>
    <t>Reduced Tax Rate for Electricity Used for the Transport of Passengers and Goods by Rail or Cable</t>
  </si>
  <si>
    <t>Excise Tax Exemption for Biomass Producers</t>
  </si>
  <si>
    <t>Public finance (domestic)</t>
  </si>
  <si>
    <t>Recipient country 
(for international support)</t>
  </si>
  <si>
    <t>Investment by national-level majority state-owned enterprises (SOEs)</t>
  </si>
  <si>
    <t>Measure or project (written description)</t>
  </si>
  <si>
    <t>Source of subsidy (entity / institution name, or ministry if available)</t>
  </si>
  <si>
    <t>Subsidy type</t>
  </si>
  <si>
    <t>Targeted energy source</t>
  </si>
  <si>
    <t xml:space="preserve">Stage </t>
  </si>
  <si>
    <t>Capital expenditure (CAPEX) by EDF on coal</t>
  </si>
  <si>
    <t>Electricité De France EDF)</t>
  </si>
  <si>
    <t>SOE Investment</t>
  </si>
  <si>
    <t>Production</t>
  </si>
  <si>
    <t>Requires further analysis, but coal investments are primarily in UK (95.6%).</t>
  </si>
  <si>
    <t xml:space="preserve">https://www.edf.fr/sites/default/files/contrib/groupe-edf/engagements/rapports-et-indicateurs/2018/edfgroup_performance-2017_b_en.pdf and https://www.edf.fr/en/2017performance </t>
  </si>
  <si>
    <t>Calculation based on total CAPEX p/a multipled by % of coal in energy mix.
NB. 95.6% of EDF's thermal coal electricity generation is in the UK, and the other 4.4% in France (in spite of having major generation activities in 12+ countries). Given this, further analysis should be undertaken on geographical distribution of EDF coal investments.</t>
  </si>
  <si>
    <t>Estimated annual amount
(USD)</t>
  </si>
  <si>
    <t>OECD (2019)</t>
  </si>
  <si>
    <t>In the absence of data for 2017, the 2016 value is used as the annual average</t>
  </si>
  <si>
    <t>Coal consumption (business and industry)</t>
  </si>
  <si>
    <t>Electricity consumption (business and industry)</t>
  </si>
  <si>
    <t>Multiplied by proportion of coal in the fossil fuel-based electricity mix.
FF: 8.6%, coal: 1.9%; coal/FF: 21.95%
(Source: IEA)</t>
  </si>
  <si>
    <t>Exchange rates* (USD/EUR)</t>
  </si>
  <si>
    <t>* Annual average exchange rates are obtained from: https://www.irs.gov/individuals/international-taxpayers/yearly-average-currency-exchange-rates</t>
  </si>
  <si>
    <r>
      <t xml:space="preserve">This data sheet provides background information for the report </t>
    </r>
    <r>
      <rPr>
        <i/>
        <sz val="11"/>
        <color theme="1"/>
        <rFont val="Calibri"/>
        <family val="2"/>
        <scheme val="minor"/>
      </rPr>
      <t xml:space="preserve">G20 coal subsidies: tracking government support to a fading industry, </t>
    </r>
    <r>
      <rPr>
        <sz val="11"/>
        <rFont val="Calibri"/>
        <family val="2"/>
        <scheme val="minor"/>
      </rPr>
      <t xml:space="preserve">and for the corresponding country study. </t>
    </r>
  </si>
  <si>
    <t>• Full report and methodology note: odi.org/g20-coal-subsidies</t>
  </si>
  <si>
    <r>
      <rPr>
        <u/>
        <sz val="11"/>
        <color theme="1"/>
        <rFont val="Calibri"/>
        <family val="2"/>
        <scheme val="minor"/>
      </rPr>
      <t xml:space="preserve">Fiscal support: </t>
    </r>
    <r>
      <rPr>
        <sz val="11"/>
        <color theme="1"/>
        <rFont val="Calibri"/>
        <family val="2"/>
        <scheme val="minor"/>
      </rPr>
      <t>Data is obtained from the Organisation for Economic Co-operation and Development Inventory for Fossil Fuel Subsidy Support.</t>
    </r>
  </si>
  <si>
    <r>
      <rPr>
        <u/>
        <sz val="11"/>
        <color theme="1"/>
        <rFont val="Calibri"/>
        <family val="2"/>
        <scheme val="minor"/>
      </rPr>
      <t>Public finance:</t>
    </r>
    <r>
      <rPr>
        <b/>
        <sz val="11"/>
        <color theme="1"/>
        <rFont val="Calibri"/>
        <family val="2"/>
        <scheme val="minor"/>
      </rPr>
      <t xml:space="preserve"> </t>
    </r>
    <r>
      <rPr>
        <sz val="11"/>
        <color theme="1"/>
        <rFont val="Calibri"/>
        <family val="2"/>
        <scheme val="minor"/>
      </rPr>
      <t xml:space="preserve">Data is obtained from the Oil Change International’s ‘Shift the subsidies’ database, which includes information provided by public finance institutions, from the Infrastructure Journal Global database, and in the Natural Resources Defense Council’s ‘Power shift’ report database. </t>
    </r>
  </si>
  <si>
    <r>
      <rPr>
        <u/>
        <sz val="11"/>
        <color theme="1"/>
        <rFont val="Calibri"/>
        <family val="2"/>
        <scheme val="minor"/>
      </rPr>
      <t xml:space="preserve">SOE investment: </t>
    </r>
    <r>
      <rPr>
        <sz val="11"/>
        <color theme="1"/>
        <rFont val="Calibri"/>
        <family val="2"/>
        <scheme val="minor"/>
      </rPr>
      <t>Data is provided on total capital expenditure investment by SOEs in coal and coal-fired power production (where this information is made available by the company). This information was sourced mainly from annual reports of the SOEs.</t>
    </r>
  </si>
  <si>
    <t>Datasheet contents:</t>
  </si>
  <si>
    <t>Subsidies for production and consumption of coal and coal-fired power: France data sheet</t>
  </si>
  <si>
    <t>• France country study: odi.org/g20-coal-subsidies/france</t>
  </si>
  <si>
    <t>Fiscal support (budgetary transfers and tax exemptions)</t>
  </si>
  <si>
    <t>2016
(EUR)</t>
  </si>
  <si>
    <t>2017
(EUR)</t>
  </si>
  <si>
    <t>Estimated annual amount
(EUR)</t>
  </si>
  <si>
    <t>No domestic finance for coal was identified from the public finance institutions of France.</t>
  </si>
  <si>
    <t>No international finance for coal was identified from the public finance institutions of France.</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</si>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</sst>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407]General"/>
    <numFmt numFmtId="165" formatCode="0.000"/>
  </numFmts>
  <fonts count="59" x14ac:knownFonts="1">
    <font>
      <sz val="10"/>
      <color theme="1"/>
      <name val="Trebuchet MS"/>
      <family val="2"/>
    </font>
    <font>
      <sz val="11"/>
      <color theme="1"/>
      <name val="Calibri"/>
      <family val="2"/>
      <scheme val="minor"/>
    </font>
    <font>
      <sz val="11"/>
      <color theme="1"/>
      <name val="Calibri"/>
      <family val="2"/>
      <scheme val="minor"/>
    </font>
    <font>
      <sz val="10"/>
      <color theme="1"/>
      <name val="Trebuchet MS"/>
      <family val="2"/>
    </font>
    <font>
      <b/>
      <sz val="18"/>
      <color theme="3"/>
      <name val="Cambria"/>
      <family val="2"/>
      <scheme val="major"/>
    </font>
    <font>
      <b/>
      <sz val="15"/>
      <color theme="3"/>
      <name val="Trebuchet MS"/>
      <family val="2"/>
    </font>
    <font>
      <b/>
      <sz val="13"/>
      <color theme="3"/>
      <name val="Trebuchet MS"/>
      <family val="2"/>
    </font>
    <font>
      <b/>
      <sz val="11"/>
      <color theme="3"/>
      <name val="Trebuchet MS"/>
      <family val="2"/>
    </font>
    <font>
      <sz val="10"/>
      <color rgb="FF006100"/>
      <name val="Trebuchet MS"/>
      <family val="2"/>
    </font>
    <font>
      <sz val="10"/>
      <color rgb="FF9C0006"/>
      <name val="Trebuchet MS"/>
      <family val="2"/>
    </font>
    <font>
      <sz val="10"/>
      <color rgb="FF9C6500"/>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b/>
      <sz val="10"/>
      <color theme="0"/>
      <name val="Trebuchet MS"/>
      <family val="2"/>
    </font>
    <font>
      <sz val="10"/>
      <color rgb="FFFF0000"/>
      <name val="Trebuchet MS"/>
      <family val="2"/>
    </font>
    <font>
      <i/>
      <sz val="10"/>
      <color rgb="FF7F7F7F"/>
      <name val="Trebuchet MS"/>
      <family val="2"/>
    </font>
    <font>
      <b/>
      <sz val="10"/>
      <color theme="1"/>
      <name val="Trebuchet MS"/>
      <family val="2"/>
    </font>
    <font>
      <sz val="10"/>
      <color theme="0"/>
      <name val="Trebuchet MS"/>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1"/>
      <color rgb="FF9C5700"/>
      <name val="Calibri"/>
      <family val="2"/>
      <scheme val="minor"/>
    </font>
    <font>
      <u/>
      <sz val="10"/>
      <color indexed="12"/>
      <name val="Verdana"/>
      <family val="2"/>
    </font>
    <font>
      <sz val="10"/>
      <color indexed="8"/>
      <name val="Verdana"/>
      <family val="2"/>
    </font>
    <font>
      <sz val="10"/>
      <color theme="1"/>
      <name val="Calibri"/>
      <family val="2"/>
      <scheme val="minor"/>
    </font>
    <font>
      <sz val="8"/>
      <name val="Verdana"/>
      <family val="2"/>
    </font>
    <font>
      <sz val="10"/>
      <name val="Calibri"/>
      <family val="2"/>
      <scheme val="minor"/>
    </font>
    <font>
      <b/>
      <sz val="10"/>
      <color theme="1"/>
      <name val="Calibri"/>
      <family val="2"/>
      <scheme val="minor"/>
    </font>
    <font>
      <u/>
      <sz val="10"/>
      <color theme="10"/>
      <name val="Trebuchet MS"/>
      <family val="2"/>
    </font>
    <font>
      <sz val="11"/>
      <name val="Calibri"/>
      <family val="2"/>
      <scheme val="minor"/>
    </font>
    <font>
      <b/>
      <sz val="10"/>
      <color rgb="FF4F81BD"/>
      <name val="Arial"/>
      <family val="2"/>
    </font>
    <font>
      <sz val="10"/>
      <name val="Calibri"/>
      <family val="2"/>
    </font>
    <font>
      <sz val="10"/>
      <color theme="1"/>
      <name val="Calibri"/>
      <family val="2"/>
    </font>
    <font>
      <sz val="10"/>
      <name val="Trebuchet MS"/>
      <family val="2"/>
    </font>
    <font>
      <i/>
      <sz val="10"/>
      <color theme="1"/>
      <name val="Calibri"/>
      <family val="2"/>
    </font>
    <font>
      <u/>
      <sz val="10"/>
      <color theme="11"/>
      <name val="Trebuchet MS"/>
      <family val="2"/>
    </font>
    <font>
      <b/>
      <sz val="12"/>
      <color theme="0"/>
      <name val="Calibri"/>
      <family val="2"/>
      <scheme val="minor"/>
    </font>
    <font>
      <i/>
      <sz val="11"/>
      <color theme="1"/>
      <name val="Calibri"/>
      <family val="2"/>
      <scheme val="minor"/>
    </font>
    <font>
      <u/>
      <sz val="11"/>
      <color theme="1"/>
      <name val="Calibri"/>
      <family val="2"/>
      <scheme val="minor"/>
    </font>
    <font>
      <b/>
      <sz val="10"/>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DB7"/>
        <bgColor indexed="64"/>
      </patternFill>
    </fill>
    <fill>
      <patternFill patternType="solid">
        <fgColor rgb="FFABAEB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47"/>
      </left>
      <right style="hair">
        <color indexed="47"/>
      </right>
      <top style="hair">
        <color indexed="47"/>
      </top>
      <bottom style="hair">
        <color indexed="47"/>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33" fillId="0" borderId="0" applyNumberFormat="0" applyFill="0" applyBorder="0" applyAlignment="0" applyProtection="0"/>
    <xf numFmtId="0" fontId="20" fillId="8"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6" fillId="32" borderId="0" applyNumberFormat="0" applyBorder="0" applyAlignment="0" applyProtection="0"/>
    <xf numFmtId="0" fontId="37" fillId="0" borderId="0"/>
    <xf numFmtId="0" fontId="38" fillId="0" borderId="0"/>
    <xf numFmtId="43" fontId="38" fillId="0" borderId="0" applyFont="0" applyFill="0" applyBorder="0" applyAlignment="0" applyProtection="0"/>
    <xf numFmtId="0" fontId="37" fillId="0" borderId="0"/>
    <xf numFmtId="43" fontId="38" fillId="0" borderId="0" applyFon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41" fillId="0" borderId="0" applyNumberFormat="0" applyFill="0" applyBorder="0" applyAlignment="0" applyProtection="0">
      <alignment vertical="top"/>
      <protection locked="0"/>
    </xf>
    <xf numFmtId="164" fontId="42" fillId="0" borderId="0" applyBorder="0" applyProtection="0"/>
    <xf numFmtId="0" fontId="20" fillId="0" borderId="0"/>
    <xf numFmtId="0" fontId="21" fillId="0" borderId="0" applyNumberFormat="0" applyFill="0" applyBorder="0" applyAlignment="0" applyProtection="0"/>
    <xf numFmtId="0" fontId="21" fillId="0" borderId="0" applyNumberFormat="0" applyFill="0" applyBorder="0" applyAlignment="0" applyProtection="0"/>
    <xf numFmtId="0" fontId="37"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4" fillId="0" borderId="10" applyNumberFormat="0" applyAlignment="0"/>
    <xf numFmtId="0" fontId="47" fillId="0" borderId="0" applyNumberFormat="0" applyFill="0" applyBorder="0" applyAlignment="0" applyProtection="0"/>
    <xf numFmtId="0" fontId="54" fillId="0" borderId="0" applyNumberFormat="0" applyFill="0" applyBorder="0" applyAlignment="0" applyProtection="0"/>
  </cellStyleXfs>
  <cellXfs count="66">
    <xf numFmtId="0" fontId="0" fillId="0" borderId="0" xfId="0"/>
    <xf numFmtId="0" fontId="35" fillId="0" borderId="0" xfId="0" applyFont="1" applyAlignment="1">
      <alignment wrapText="1"/>
    </xf>
    <xf numFmtId="0" fontId="43" fillId="0" borderId="11" xfId="0" applyFont="1" applyBorder="1" applyAlignment="1">
      <alignment horizontal="center" vertical="center" wrapText="1"/>
    </xf>
    <xf numFmtId="0" fontId="43" fillId="0" borderId="11" xfId="0" applyFont="1" applyFill="1" applyBorder="1" applyAlignment="1">
      <alignment horizontal="center" vertical="center" wrapText="1"/>
    </xf>
    <xf numFmtId="0" fontId="46" fillId="0" borderId="11" xfId="0" applyFont="1" applyBorder="1" applyAlignment="1">
      <alignment horizontal="left" vertical="center" wrapText="1"/>
    </xf>
    <xf numFmtId="0" fontId="43" fillId="0" borderId="11" xfId="0" quotePrefix="1" applyFont="1" applyBorder="1" applyAlignment="1">
      <alignment horizontal="center" vertical="center" wrapText="1"/>
    </xf>
    <xf numFmtId="0" fontId="0" fillId="0" borderId="0" xfId="0" applyAlignment="1">
      <alignment wrapText="1"/>
    </xf>
    <xf numFmtId="0" fontId="49" fillId="0" borderId="0" xfId="85" applyFont="1" applyBorder="1" applyAlignment="1">
      <alignment horizontal="left" vertical="center"/>
    </xf>
    <xf numFmtId="0" fontId="0" fillId="0" borderId="0" xfId="0" applyFill="1"/>
    <xf numFmtId="0" fontId="47" fillId="0" borderId="0" xfId="121"/>
    <xf numFmtId="0" fontId="0" fillId="0" borderId="0" xfId="0" applyBorder="1"/>
    <xf numFmtId="3" fontId="43" fillId="0" borderId="11" xfId="0" applyNumberFormat="1" applyFont="1" applyBorder="1" applyAlignment="1">
      <alignment horizontal="center" vertical="center" wrapText="1"/>
    </xf>
    <xf numFmtId="0" fontId="51" fillId="0" borderId="15" xfId="0" applyFont="1" applyBorder="1"/>
    <xf numFmtId="3" fontId="0" fillId="0" borderId="0" xfId="0" applyNumberFormat="1"/>
    <xf numFmtId="0" fontId="0" fillId="0" borderId="12" xfId="0" applyBorder="1"/>
    <xf numFmtId="0" fontId="0" fillId="0" borderId="13" xfId="0" applyBorder="1"/>
    <xf numFmtId="0" fontId="0" fillId="0" borderId="14" xfId="0" applyBorder="1"/>
    <xf numFmtId="0" fontId="0" fillId="0" borderId="0" xfId="0" applyBorder="1" applyAlignment="1">
      <alignment horizontal="left" vertical="top"/>
    </xf>
    <xf numFmtId="0" fontId="0" fillId="0" borderId="0" xfId="0" applyAlignment="1">
      <alignment horizontal="left" vertical="top"/>
    </xf>
    <xf numFmtId="0" fontId="51" fillId="0" borderId="15" xfId="0" applyFont="1" applyBorder="1" applyAlignment="1">
      <alignment wrapText="1"/>
    </xf>
    <xf numFmtId="165" fontId="37" fillId="0" borderId="12" xfId="85" applyNumberFormat="1" applyFont="1" applyBorder="1" applyAlignment="1">
      <alignment horizontal="left" vertical="center" wrapText="1"/>
    </xf>
    <xf numFmtId="0" fontId="0" fillId="0" borderId="0" xfId="0" applyBorder="1" applyAlignment="1">
      <alignment wrapText="1"/>
    </xf>
    <xf numFmtId="4" fontId="43" fillId="0" borderId="11" xfId="0" applyNumberFormat="1" applyFont="1" applyFill="1" applyBorder="1" applyAlignment="1">
      <alignment horizontal="center" vertical="center" wrapText="1"/>
    </xf>
    <xf numFmtId="0" fontId="53" fillId="0" borderId="0" xfId="0" applyFont="1" applyFill="1" applyBorder="1"/>
    <xf numFmtId="1" fontId="37" fillId="0" borderId="13" xfId="85" applyNumberFormat="1" applyFont="1" applyBorder="1" applyAlignment="1">
      <alignment horizontal="right"/>
    </xf>
    <xf numFmtId="0" fontId="0" fillId="0" borderId="14" xfId="0" applyBorder="1" applyAlignment="1">
      <alignment horizontal="right"/>
    </xf>
    <xf numFmtId="165" fontId="52" fillId="0" borderId="13" xfId="0" applyNumberFormat="1" applyFont="1" applyBorder="1" applyAlignment="1">
      <alignment horizontal="right"/>
    </xf>
    <xf numFmtId="0" fontId="55" fillId="33" borderId="0" xfId="0" applyFont="1" applyFill="1" applyBorder="1" applyAlignment="1"/>
    <xf numFmtId="0" fontId="2" fillId="0" borderId="0" xfId="0" applyFont="1" applyAlignment="1">
      <alignment wrapText="1"/>
    </xf>
    <xf numFmtId="0" fontId="2" fillId="0" borderId="0" xfId="0" applyFont="1" applyBorder="1" applyAlignment="1">
      <alignment wrapText="1"/>
    </xf>
    <xf numFmtId="0" fontId="54" fillId="0" borderId="0" xfId="122" applyBorder="1" applyAlignment="1">
      <alignment wrapText="1"/>
    </xf>
    <xf numFmtId="0" fontId="47" fillId="0" borderId="0" xfId="121" applyBorder="1" applyAlignment="1">
      <alignment wrapText="1"/>
    </xf>
    <xf numFmtId="0" fontId="35" fillId="0" borderId="0" xfId="0" applyFont="1" applyBorder="1"/>
    <xf numFmtId="0" fontId="2" fillId="0" borderId="0" xfId="0" applyFont="1" applyBorder="1"/>
    <xf numFmtId="0" fontId="48" fillId="0" borderId="0" xfId="0" applyFont="1" applyBorder="1" applyAlignment="1">
      <alignment wrapText="1"/>
    </xf>
    <xf numFmtId="0" fontId="50" fillId="0" borderId="15" xfId="0" applyFont="1" applyFill="1" applyBorder="1" applyAlignment="1">
      <alignment horizontal="center" vertical="center" wrapText="1"/>
    </xf>
    <xf numFmtId="0" fontId="51" fillId="0" borderId="15" xfId="0" applyFont="1" applyBorder="1" applyAlignment="1">
      <alignment horizontal="center" vertical="center"/>
    </xf>
    <xf numFmtId="0" fontId="51" fillId="0" borderId="15" xfId="0" applyFont="1" applyBorder="1" applyAlignment="1">
      <alignment horizontal="center" vertical="center" wrapText="1"/>
    </xf>
    <xf numFmtId="3" fontId="51" fillId="0" borderId="15" xfId="0" applyNumberFormat="1" applyFont="1" applyBorder="1" applyAlignment="1">
      <alignment horizontal="center" vertical="center"/>
    </xf>
    <xf numFmtId="0" fontId="51" fillId="0" borderId="15" xfId="0" applyFont="1" applyFill="1" applyBorder="1" applyAlignment="1">
      <alignment horizontal="center" vertical="center" wrapText="1"/>
    </xf>
    <xf numFmtId="0" fontId="51" fillId="0" borderId="16" xfId="0" applyFont="1" applyBorder="1" applyAlignment="1">
      <alignment horizontal="center" vertical="center"/>
    </xf>
    <xf numFmtId="0" fontId="51" fillId="0" borderId="18" xfId="0" applyFont="1" applyFill="1" applyBorder="1" applyAlignment="1">
      <alignment horizontal="center" vertical="center" wrapText="1"/>
    </xf>
    <xf numFmtId="3" fontId="51" fillId="0" borderId="19" xfId="0" applyNumberFormat="1" applyFont="1" applyBorder="1" applyAlignment="1">
      <alignment horizontal="center" vertical="center"/>
    </xf>
    <xf numFmtId="0" fontId="51" fillId="0" borderId="20" xfId="0" applyFont="1" applyBorder="1" applyAlignment="1">
      <alignment horizontal="center" vertical="center"/>
    </xf>
    <xf numFmtId="0" fontId="51" fillId="0" borderId="17" xfId="0" applyFont="1" applyBorder="1" applyAlignment="1">
      <alignment horizontal="center" vertical="center"/>
    </xf>
    <xf numFmtId="0" fontId="55" fillId="33" borderId="0" xfId="85" applyFont="1" applyFill="1" applyBorder="1" applyAlignment="1">
      <alignment horizontal="left" vertical="center"/>
    </xf>
    <xf numFmtId="0" fontId="18" fillId="0" borderId="13" xfId="0" applyFont="1" applyBorder="1"/>
    <xf numFmtId="0" fontId="18" fillId="0" borderId="13" xfId="0" applyFont="1" applyBorder="1" applyAlignment="1">
      <alignment wrapText="1"/>
    </xf>
    <xf numFmtId="0" fontId="18" fillId="0" borderId="13" xfId="0" applyFont="1" applyBorder="1" applyAlignment="1">
      <alignment horizontal="left" vertical="top"/>
    </xf>
    <xf numFmtId="3" fontId="18" fillId="0" borderId="13" xfId="0" applyNumberFormat="1" applyFont="1" applyBorder="1"/>
    <xf numFmtId="0" fontId="55" fillId="33" borderId="0" xfId="85" applyFont="1" applyFill="1" applyAlignment="1">
      <alignment vertical="center"/>
    </xf>
    <xf numFmtId="0" fontId="43" fillId="0" borderId="0" xfId="0" applyFont="1" applyAlignment="1">
      <alignment wrapText="1"/>
    </xf>
    <xf numFmtId="0" fontId="55" fillId="33" borderId="0" xfId="85" applyFont="1" applyFill="1" applyAlignment="1">
      <alignment horizontal="left" vertical="top"/>
    </xf>
    <xf numFmtId="0" fontId="46" fillId="34" borderId="16" xfId="0" applyFont="1" applyFill="1" applyBorder="1" applyAlignment="1">
      <alignment horizontal="center" vertical="center" wrapText="1"/>
    </xf>
    <xf numFmtId="0" fontId="51" fillId="0" borderId="21" xfId="0" applyFont="1" applyBorder="1" applyAlignment="1">
      <alignment horizontal="center" vertical="center"/>
    </xf>
    <xf numFmtId="0" fontId="51" fillId="0" borderId="22" xfId="0" applyFont="1" applyBorder="1" applyAlignment="1">
      <alignment horizontal="center" vertical="center"/>
    </xf>
    <xf numFmtId="0" fontId="47" fillId="0" borderId="15" xfId="121" applyBorder="1" applyAlignment="1">
      <alignment horizontal="center" vertical="center"/>
    </xf>
    <xf numFmtId="0" fontId="45" fillId="0" borderId="15" xfId="0" applyFont="1" applyFill="1" applyBorder="1" applyAlignment="1">
      <alignment vertical="top" wrapText="1"/>
    </xf>
    <xf numFmtId="0" fontId="51" fillId="0" borderId="15" xfId="0" applyFont="1" applyBorder="1" applyAlignment="1">
      <alignment vertical="center"/>
    </xf>
    <xf numFmtId="0" fontId="51" fillId="0" borderId="15" xfId="0" applyFont="1" applyBorder="1" applyAlignment="1">
      <alignment vertical="center" wrapText="1"/>
    </xf>
    <xf numFmtId="0" fontId="0" fillId="0" borderId="0" xfId="0" applyBorder="1" applyAlignment="1">
      <alignment vertical="center"/>
    </xf>
    <xf numFmtId="0" fontId="58" fillId="0" borderId="12" xfId="0" applyFont="1" applyFill="1" applyBorder="1" applyAlignment="1">
      <alignment vertical="center" wrapText="1"/>
    </xf>
    <xf numFmtId="0" fontId="53" fillId="0" borderId="0" xfId="0" applyFont="1" applyFill="1" applyBorder="1" applyAlignment="1">
      <alignment vertical="center"/>
    </xf>
    <xf numFmtId="0" fontId="0" fillId="0" borderId="0" xfId="0" applyAlignment="1">
      <alignment vertical="center"/>
    </xf>
    <xf numFmtId="4" fontId="43" fillId="0" borderId="11" xfId="0" applyNumberFormat="1" applyFont="1" applyBorder="1" applyAlignment="1">
      <alignment horizontal="left" vertical="top" wrapText="1"/>
    </xf>
    <xf numFmtId="0" fontId="47" fillId="0" borderId="11" xfId="121" applyBorder="1" applyAlignment="1">
      <alignment horizontal="left" vertical="center" wrapText="1"/>
    </xf>
  </cellXfs>
  <cellStyles count="123">
    <cellStyle name="20 % - Akzent1 2" xfId="61"/>
    <cellStyle name="20 % - Akzent1 2 2" xfId="108"/>
    <cellStyle name="20 % - Akzent2 2" xfId="65"/>
    <cellStyle name="20 % - Akzent2 2 2" xfId="110"/>
    <cellStyle name="20 % - Akzent3 2" xfId="69"/>
    <cellStyle name="20 % - Akzent3 2 2" xfId="112"/>
    <cellStyle name="20 % - Akzent4 2" xfId="73"/>
    <cellStyle name="20 % - Akzent4 2 2" xfId="114"/>
    <cellStyle name="20 % - Akzent5 2" xfId="77"/>
    <cellStyle name="20 % - Akzent5 2 2" xfId="116"/>
    <cellStyle name="20 % - Akzent6 2" xfId="81"/>
    <cellStyle name="20 % - Akzent6 2 2" xfId="11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kzent1 2" xfId="62"/>
    <cellStyle name="40 % - Akzent1 2 2" xfId="109"/>
    <cellStyle name="40 % - Akzent2 2" xfId="66"/>
    <cellStyle name="40 % - Akzent2 2 2" xfId="111"/>
    <cellStyle name="40 % - Akzent3 2" xfId="70"/>
    <cellStyle name="40 % - Akzent3 2 2" xfId="113"/>
    <cellStyle name="40 % - Akzent4 2" xfId="74"/>
    <cellStyle name="40 % - Akzent4 2 2" xfId="115"/>
    <cellStyle name="40 % - Akzent5 2" xfId="78"/>
    <cellStyle name="40 % - Akzent5 2 2" xfId="117"/>
    <cellStyle name="40 % - Akzent6 2" xfId="82"/>
    <cellStyle name="40 % - Akzent6 2 2" xfId="119"/>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kzent1 2" xfId="63"/>
    <cellStyle name="60 % - Akzent2 2" xfId="67"/>
    <cellStyle name="60 % - Akzent3 2" xfId="71"/>
    <cellStyle name="60 % - Akzent4 2" xfId="75"/>
    <cellStyle name="60 % - Akzent5 2" xfId="79"/>
    <cellStyle name="60 % - Akzent6 2" xfId="83"/>
    <cellStyle name="60% - Accent1" xfId="21" builtinId="32" customBuiltin="1"/>
    <cellStyle name="60% - Accent1 2" xfId="91"/>
    <cellStyle name="60% - Accent2" xfId="25" builtinId="36" customBuiltin="1"/>
    <cellStyle name="60% - Accent2 2" xfId="92"/>
    <cellStyle name="60% - Accent3" xfId="29" builtinId="40" customBuiltin="1"/>
    <cellStyle name="60% - Accent3 2" xfId="93"/>
    <cellStyle name="60% - Accent4" xfId="33" builtinId="44" customBuiltin="1"/>
    <cellStyle name="60% - Accent4 2" xfId="94"/>
    <cellStyle name="60% - Accent5" xfId="37" builtinId="48" customBuiltin="1"/>
    <cellStyle name="60% - Accent5 2" xfId="95"/>
    <cellStyle name="60% - Accent6" xfId="41" builtinId="52" customBuiltin="1"/>
    <cellStyle name="60% - Accent6 2" xfId="96"/>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kzent1 2" xfId="60"/>
    <cellStyle name="Akzent2 2" xfId="64"/>
    <cellStyle name="Akzent3 2" xfId="68"/>
    <cellStyle name="Akzent4 2" xfId="72"/>
    <cellStyle name="Akzent5 2" xfId="76"/>
    <cellStyle name="Akzent6 2" xfId="80"/>
    <cellStyle name="Ausgabe 2" xfId="52"/>
    <cellStyle name="Bad" xfId="7" builtinId="27" customBuiltin="1"/>
    <cellStyle name="Berechnung 2" xfId="53"/>
    <cellStyle name="Calculation" xfId="11" builtinId="22" customBuiltin="1"/>
    <cellStyle name="Check Cell" xfId="13" builtinId="23" customBuiltin="1"/>
    <cellStyle name="Comma 2" xfId="86"/>
    <cellStyle name="Comma 3" xfId="88"/>
    <cellStyle name="E_TableCell1" xfId="120"/>
    <cellStyle name="Eingabe 2" xfId="51"/>
    <cellStyle name="Ergebnis 2" xfId="59"/>
    <cellStyle name="Erklärender Text 2" xfId="58"/>
    <cellStyle name="Excel Built-in Normal" xfId="99"/>
    <cellStyle name="Explanatory Text" xfId="16" builtinId="53" customBuiltin="1"/>
    <cellStyle name="Followed Hyperlink" xfId="122" builtinId="9"/>
    <cellStyle name="Good" xfId="6" builtinId="26" customBuiltin="1"/>
    <cellStyle name="Gut 2" xfId="48"/>
    <cellStyle name="Heading 1" xfId="2" builtinId="16" customBuiltin="1"/>
    <cellStyle name="Heading 2" xfId="3" builtinId="17" customBuiltin="1"/>
    <cellStyle name="Heading 3" xfId="4" builtinId="18" customBuiltin="1"/>
    <cellStyle name="Heading 4" xfId="5" builtinId="19" customBuiltin="1"/>
    <cellStyle name="Hyperlink" xfId="121" builtinId="8"/>
    <cellStyle name="Hyperlink 2" xfId="89"/>
    <cellStyle name="Hyperlink 3" xfId="98"/>
    <cellStyle name="Input" xfId="9" builtinId="20" customBuiltin="1"/>
    <cellStyle name="Linked Cell" xfId="12" builtinId="24" customBuiltin="1"/>
    <cellStyle name="Neutral" xfId="8" builtinId="28" customBuiltin="1"/>
    <cellStyle name="Neutral 2" xfId="90"/>
    <cellStyle name="Neutral 3" xfId="50"/>
    <cellStyle name="Normal" xfId="0" builtinId="0"/>
    <cellStyle name="Normal 2" xfId="84"/>
    <cellStyle name="Normal 3" xfId="85"/>
    <cellStyle name="Normal 4" xfId="87"/>
    <cellStyle name="Note" xfId="15" builtinId="10" customBuiltin="1"/>
    <cellStyle name="Notiz 2" xfId="57"/>
    <cellStyle name="Notiz 2 2" xfId="107"/>
    <cellStyle name="Output" xfId="10" builtinId="21" customBuiltin="1"/>
    <cellStyle name="Schlecht 2" xfId="49"/>
    <cellStyle name="Standard 2" xfId="100"/>
    <cellStyle name="Standard 3" xfId="42"/>
    <cellStyle name="Standard 4" xfId="103"/>
    <cellStyle name="Title" xfId="1" builtinId="15" customBuiltin="1"/>
    <cellStyle name="Total" xfId="17" builtinId="25" customBuiltin="1"/>
    <cellStyle name="Überschrift 1 2" xfId="44"/>
    <cellStyle name="Überschrift 10" xfId="106"/>
    <cellStyle name="Überschrift 2 2" xfId="45"/>
    <cellStyle name="Überschrift 3 2" xfId="46"/>
    <cellStyle name="Überschrift 4 2" xfId="47"/>
    <cellStyle name="Überschrift 5" xfId="43"/>
    <cellStyle name="Überschrift 6" xfId="101"/>
    <cellStyle name="Überschrift 7" xfId="102"/>
    <cellStyle name="Überschrift 8" xfId="105"/>
    <cellStyle name="Überschrift 9" xfId="104"/>
    <cellStyle name="Verknüpfte Zelle 2" xfId="54"/>
    <cellStyle name="Währung 2" xfId="97"/>
    <cellStyle name="Warnender Text 2" xfId="56"/>
    <cellStyle name="Warning Text" xfId="14" builtinId="11" customBuiltin="1"/>
    <cellStyle name="Zelle überprüfen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FÖS">
      <a:dk1>
        <a:sysClr val="windowText" lastClr="000000"/>
      </a:dk1>
      <a:lt1>
        <a:sysClr val="window" lastClr="FFFFFF"/>
      </a:lt1>
      <a:dk2>
        <a:srgbClr val="182983"/>
      </a:dk2>
      <a:lt2>
        <a:srgbClr val="E0E0E0"/>
      </a:lt2>
      <a:accent1>
        <a:srgbClr val="182983"/>
      </a:accent1>
      <a:accent2>
        <a:srgbClr val="8F85BA"/>
      </a:accent2>
      <a:accent3>
        <a:srgbClr val="E0E0E0"/>
      </a:accent3>
      <a:accent4>
        <a:srgbClr val="828282"/>
      </a:accent4>
      <a:accent5>
        <a:srgbClr val="97B953"/>
      </a:accent5>
      <a:accent6>
        <a:srgbClr val="C000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odi.org/publications/11364-g20-coal-subsidies-france" TargetMode="External"/><Relationship Id="rId1" Type="http://schemas.openxmlformats.org/officeDocument/2006/relationships/hyperlink" Target="http://odi.org/g20-coal-subsidi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site/tadffss/data/" TargetMode="External"/><Relationship Id="rId1" Type="http://schemas.openxmlformats.org/officeDocument/2006/relationships/hyperlink" Target="http://www.oecd.org/site/tadffs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abSelected="1" topLeftCell="A3" zoomScale="90" zoomScaleNormal="90" workbookViewId="0">
      <selection activeCell="A17" sqref="A17"/>
    </sheetView>
  </sheetViews>
  <sheetFormatPr defaultRowHeight="15" x14ac:dyDescent="0.3"/>
  <cols>
    <col min="1" max="1" width="93.140625" customWidth="1"/>
  </cols>
  <sheetData>
    <row r="1" spans="1:1" ht="16.5" x14ac:dyDescent="0.3">
      <c r="A1" s="27" t="s">
        <v>69</v>
      </c>
    </row>
    <row r="2" spans="1:1" ht="15.75" x14ac:dyDescent="0.3">
      <c r="A2" s="28"/>
    </row>
    <row r="3" spans="1:1" ht="30.75" x14ac:dyDescent="0.3">
      <c r="A3" s="29" t="s">
        <v>63</v>
      </c>
    </row>
    <row r="4" spans="1:1" ht="15.75" x14ac:dyDescent="0.3">
      <c r="A4" s="29"/>
    </row>
    <row r="5" spans="1:1" x14ac:dyDescent="0.3">
      <c r="A5" s="30" t="s">
        <v>64</v>
      </c>
    </row>
    <row r="6" spans="1:1" x14ac:dyDescent="0.3">
      <c r="A6" s="31" t="s">
        <v>70</v>
      </c>
    </row>
    <row r="7" spans="1:1" ht="15.75" x14ac:dyDescent="0.3">
      <c r="A7" s="1"/>
    </row>
    <row r="8" spans="1:1" ht="15.75" x14ac:dyDescent="0.3">
      <c r="A8" s="1" t="s">
        <v>0</v>
      </c>
    </row>
    <row r="9" spans="1:1" ht="30.75" x14ac:dyDescent="0.3">
      <c r="A9" s="29" t="s">
        <v>65</v>
      </c>
    </row>
    <row r="10" spans="1:1" ht="47.1" customHeight="1" x14ac:dyDescent="0.3">
      <c r="A10" s="29" t="s">
        <v>66</v>
      </c>
    </row>
    <row r="11" spans="1:1" ht="45.75" x14ac:dyDescent="0.3">
      <c r="A11" s="29" t="s">
        <v>67</v>
      </c>
    </row>
    <row r="12" spans="1:1" ht="15.75" x14ac:dyDescent="0.3">
      <c r="A12" s="28"/>
    </row>
    <row r="13" spans="1:1" ht="15.75" x14ac:dyDescent="0.3">
      <c r="A13" s="32" t="s">
        <v>68</v>
      </c>
    </row>
    <row r="14" spans="1:1" x14ac:dyDescent="0.3">
      <c r="A14" s="9" t="s">
        <v>2</v>
      </c>
    </row>
    <row r="15" spans="1:1" x14ac:dyDescent="0.3">
      <c r="A15" s="9" t="s">
        <v>40</v>
      </c>
    </row>
    <row r="16" spans="1:1" x14ac:dyDescent="0.3">
      <c r="A16" s="9" t="s">
        <v>3</v>
      </c>
    </row>
    <row r="17" spans="1:1" x14ac:dyDescent="0.3">
      <c r="A17" s="9" t="s">
        <v>4</v>
      </c>
    </row>
    <row r="18" spans="1:1" ht="15.75" x14ac:dyDescent="0.3">
      <c r="A18" s="33"/>
    </row>
    <row r="19" spans="1:1" ht="45.75" x14ac:dyDescent="0.3">
      <c r="A19" s="34" t="s">
        <v>1</v>
      </c>
    </row>
  </sheetData>
  <hyperlinks>
    <hyperlink ref="A5" r:id="rId1" display="Full report and the methodology note: odi.org/g20-coal-subsidies"/>
    <hyperlink ref="A6" r:id="rId2" display="• Australia country study: odi.org/g20-coal-subsidies/australia"/>
    <hyperlink ref="A14" location="'Fiscal support'!A1" display="Fiscal support"/>
    <hyperlink ref="A15" location="'Public finance (domestic)'!A1" display="Public finance (domestic)"/>
    <hyperlink ref="A16" location="'Public finance (international)'!A1" display="Public finance (international)"/>
    <hyperlink ref="A17" location="'SOE investment'!A1" display="SOE investmen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90" zoomScaleNormal="90" workbookViewId="0"/>
  </sheetViews>
  <sheetFormatPr defaultRowHeight="15" x14ac:dyDescent="0.3"/>
  <cols>
    <col min="1" max="1" width="28" style="63" customWidth="1"/>
    <col min="2" max="2" width="14.85546875" customWidth="1"/>
    <col min="3" max="4" width="19.140625" customWidth="1"/>
    <col min="5" max="5" width="29.85546875" style="6" customWidth="1"/>
    <col min="6" max="6" width="22.140625" customWidth="1"/>
    <col min="7" max="7" width="10.140625" customWidth="1"/>
    <col min="8" max="8" width="22.140625" style="18" customWidth="1"/>
    <col min="9" max="10" width="14" style="13" customWidth="1"/>
    <col min="11" max="11" width="12.7109375" style="13" customWidth="1"/>
    <col min="12" max="12" width="15.85546875" customWidth="1"/>
    <col min="13" max="13" width="13.42578125" customWidth="1"/>
    <col min="14" max="14" width="40.5703125" customWidth="1"/>
  </cols>
  <sheetData>
    <row r="1" spans="1:14" ht="16.5" thickBot="1" x14ac:dyDescent="0.35">
      <c r="A1" s="45" t="s">
        <v>71</v>
      </c>
      <c r="B1" s="45"/>
      <c r="C1" s="45"/>
      <c r="D1" s="7"/>
      <c r="E1" s="20" t="s">
        <v>61</v>
      </c>
      <c r="F1" s="24">
        <v>2016</v>
      </c>
      <c r="G1" s="26">
        <v>0.94</v>
      </c>
      <c r="H1" s="24">
        <v>2017</v>
      </c>
      <c r="I1" s="25">
        <v>0.92300000000000004</v>
      </c>
    </row>
    <row r="3" spans="1:14" ht="51" x14ac:dyDescent="0.3">
      <c r="A3" s="53" t="s">
        <v>8</v>
      </c>
      <c r="B3" s="53" t="s">
        <v>9</v>
      </c>
      <c r="C3" s="53" t="s">
        <v>10</v>
      </c>
      <c r="D3" s="53" t="s">
        <v>11</v>
      </c>
      <c r="E3" s="53" t="s">
        <v>12</v>
      </c>
      <c r="F3" s="53" t="s">
        <v>13</v>
      </c>
      <c r="G3" s="53" t="s">
        <v>14</v>
      </c>
      <c r="H3" s="53" t="s">
        <v>15</v>
      </c>
      <c r="I3" s="53" t="s">
        <v>72</v>
      </c>
      <c r="J3" s="53" t="s">
        <v>73</v>
      </c>
      <c r="K3" s="53" t="s">
        <v>74</v>
      </c>
      <c r="L3" s="53" t="s">
        <v>55</v>
      </c>
      <c r="M3" s="53" t="s">
        <v>16</v>
      </c>
      <c r="N3" s="53" t="s">
        <v>17</v>
      </c>
    </row>
    <row r="4" spans="1:14" ht="25.5" customHeight="1" x14ac:dyDescent="0.3">
      <c r="A4" s="58" t="s">
        <v>26</v>
      </c>
      <c r="B4" s="35" t="s">
        <v>18</v>
      </c>
      <c r="C4" s="35" t="s">
        <v>19</v>
      </c>
      <c r="D4" s="36" t="s">
        <v>25</v>
      </c>
      <c r="E4" s="37" t="s">
        <v>20</v>
      </c>
      <c r="F4" s="35" t="s">
        <v>27</v>
      </c>
      <c r="G4" s="35" t="s">
        <v>21</v>
      </c>
      <c r="H4" s="36" t="s">
        <v>22</v>
      </c>
      <c r="I4" s="38">
        <v>0</v>
      </c>
      <c r="J4" s="38">
        <v>0</v>
      </c>
      <c r="K4" s="38">
        <f t="shared" ref="K4" si="0">AVERAGE(I4:J4)</f>
        <v>0</v>
      </c>
      <c r="L4" s="38">
        <f t="shared" ref="L4" si="1">((I4/$G$1)+(J4/$I$1))/2</f>
        <v>0</v>
      </c>
      <c r="M4" s="56" t="s">
        <v>56</v>
      </c>
      <c r="N4" s="12"/>
    </row>
    <row r="5" spans="1:14" ht="27" x14ac:dyDescent="0.3">
      <c r="A5" s="58" t="s">
        <v>26</v>
      </c>
      <c r="B5" s="35" t="s">
        <v>18</v>
      </c>
      <c r="C5" s="35" t="s">
        <v>19</v>
      </c>
      <c r="D5" s="36" t="s">
        <v>25</v>
      </c>
      <c r="E5" s="37" t="s">
        <v>20</v>
      </c>
      <c r="F5" s="35" t="s">
        <v>27</v>
      </c>
      <c r="G5" s="35" t="s">
        <v>21</v>
      </c>
      <c r="H5" s="36" t="s">
        <v>23</v>
      </c>
      <c r="I5" s="38">
        <v>457000</v>
      </c>
      <c r="J5" s="38" t="s">
        <v>77</v>
      </c>
      <c r="K5" s="38">
        <f t="shared" ref="K5:K15" si="2">AVERAGE(I5:J5)</f>
        <v>457000</v>
      </c>
      <c r="L5" s="38">
        <f>((I5/$G$1))</f>
        <v>486170.21276595746</v>
      </c>
      <c r="M5" s="56" t="s">
        <v>56</v>
      </c>
      <c r="N5" s="19" t="s">
        <v>57</v>
      </c>
    </row>
    <row r="6" spans="1:14" ht="27.75" customHeight="1" x14ac:dyDescent="0.3">
      <c r="A6" s="58" t="s">
        <v>26</v>
      </c>
      <c r="B6" s="35" t="s">
        <v>18</v>
      </c>
      <c r="C6" s="35" t="s">
        <v>19</v>
      </c>
      <c r="D6" s="36" t="s">
        <v>25</v>
      </c>
      <c r="E6" s="37" t="s">
        <v>20</v>
      </c>
      <c r="F6" s="35" t="s">
        <v>27</v>
      </c>
      <c r="G6" s="35" t="s">
        <v>21</v>
      </c>
      <c r="H6" s="36" t="s">
        <v>24</v>
      </c>
      <c r="I6" s="38">
        <v>0</v>
      </c>
      <c r="J6" s="38">
        <v>0</v>
      </c>
      <c r="K6" s="38">
        <f t="shared" si="2"/>
        <v>0</v>
      </c>
      <c r="L6" s="38">
        <f t="shared" ref="L6:L15" si="3">((I6/$G$1)+(J6/$I$1))/2</f>
        <v>0</v>
      </c>
      <c r="M6" s="56" t="s">
        <v>56</v>
      </c>
      <c r="N6" s="12"/>
    </row>
    <row r="7" spans="1:14" ht="71.25" customHeight="1" x14ac:dyDescent="0.3">
      <c r="A7" s="59" t="s">
        <v>28</v>
      </c>
      <c r="B7" s="35" t="s">
        <v>18</v>
      </c>
      <c r="C7" s="36" t="s">
        <v>29</v>
      </c>
      <c r="D7" s="36" t="s">
        <v>30</v>
      </c>
      <c r="E7" s="37" t="s">
        <v>31</v>
      </c>
      <c r="F7" s="39" t="s">
        <v>59</v>
      </c>
      <c r="G7" s="36" t="s">
        <v>21</v>
      </c>
      <c r="H7" s="37" t="s">
        <v>23</v>
      </c>
      <c r="I7" s="38">
        <v>20998293</v>
      </c>
      <c r="J7" s="38">
        <v>28274018</v>
      </c>
      <c r="K7" s="38">
        <f t="shared" si="2"/>
        <v>24636155.5</v>
      </c>
      <c r="L7" s="38">
        <f t="shared" si="3"/>
        <v>26485674.234687999</v>
      </c>
      <c r="M7" s="56" t="s">
        <v>56</v>
      </c>
      <c r="N7" s="12"/>
    </row>
    <row r="8" spans="1:14" ht="63.75" x14ac:dyDescent="0.3">
      <c r="A8" s="59" t="s">
        <v>28</v>
      </c>
      <c r="B8" s="35" t="s">
        <v>18</v>
      </c>
      <c r="C8" s="36" t="s">
        <v>29</v>
      </c>
      <c r="D8" s="36" t="s">
        <v>30</v>
      </c>
      <c r="E8" s="37" t="s">
        <v>31</v>
      </c>
      <c r="F8" s="39" t="s">
        <v>59</v>
      </c>
      <c r="G8" s="36" t="s">
        <v>21</v>
      </c>
      <c r="H8" s="36" t="s">
        <v>32</v>
      </c>
      <c r="I8" s="38">
        <v>15727089</v>
      </c>
      <c r="J8" s="38">
        <v>21176387</v>
      </c>
      <c r="K8" s="38">
        <f t="shared" si="2"/>
        <v>18451738</v>
      </c>
      <c r="L8" s="38">
        <f t="shared" si="3"/>
        <v>19836971.788916804</v>
      </c>
      <c r="M8" s="56" t="s">
        <v>56</v>
      </c>
      <c r="N8" s="12"/>
    </row>
    <row r="9" spans="1:14" ht="51" x14ac:dyDescent="0.3">
      <c r="A9" s="59" t="s">
        <v>33</v>
      </c>
      <c r="B9" s="35" t="s">
        <v>18</v>
      </c>
      <c r="C9" s="36" t="s">
        <v>29</v>
      </c>
      <c r="D9" s="36" t="s">
        <v>30</v>
      </c>
      <c r="E9" s="37" t="s">
        <v>31</v>
      </c>
      <c r="F9" s="39" t="s">
        <v>58</v>
      </c>
      <c r="G9" s="36" t="s">
        <v>21</v>
      </c>
      <c r="H9" s="36" t="s">
        <v>23</v>
      </c>
      <c r="I9" s="38">
        <v>1289369</v>
      </c>
      <c r="J9" s="38">
        <v>736782</v>
      </c>
      <c r="K9" s="38">
        <f t="shared" si="2"/>
        <v>1013075.5</v>
      </c>
      <c r="L9" s="38">
        <f t="shared" si="3"/>
        <v>1084958.0847606095</v>
      </c>
      <c r="M9" s="56" t="s">
        <v>56</v>
      </c>
    </row>
    <row r="10" spans="1:14" ht="51" x14ac:dyDescent="0.3">
      <c r="A10" s="59" t="s">
        <v>33</v>
      </c>
      <c r="B10" s="35" t="s">
        <v>18</v>
      </c>
      <c r="C10" s="36" t="s">
        <v>29</v>
      </c>
      <c r="D10" s="36" t="s">
        <v>30</v>
      </c>
      <c r="E10" s="37" t="s">
        <v>31</v>
      </c>
      <c r="F10" s="39" t="s">
        <v>58</v>
      </c>
      <c r="G10" s="40" t="s">
        <v>21</v>
      </c>
      <c r="H10" s="40" t="s">
        <v>32</v>
      </c>
      <c r="I10" s="38">
        <v>950221</v>
      </c>
      <c r="J10" s="38">
        <v>551828</v>
      </c>
      <c r="K10" s="38">
        <f t="shared" si="2"/>
        <v>751024.5</v>
      </c>
      <c r="L10" s="38">
        <f t="shared" si="3"/>
        <v>804368.44643968553</v>
      </c>
      <c r="M10" s="56" t="s">
        <v>56</v>
      </c>
    </row>
    <row r="11" spans="1:14" ht="63.75" x14ac:dyDescent="0.3">
      <c r="A11" s="59" t="s">
        <v>35</v>
      </c>
      <c r="B11" s="35" t="s">
        <v>18</v>
      </c>
      <c r="C11" s="36" t="s">
        <v>29</v>
      </c>
      <c r="D11" s="36" t="s">
        <v>30</v>
      </c>
      <c r="E11" s="37" t="s">
        <v>31</v>
      </c>
      <c r="F11" s="41" t="s">
        <v>59</v>
      </c>
      <c r="G11" s="54" t="s">
        <v>34</v>
      </c>
      <c r="H11" s="55"/>
      <c r="I11" s="42">
        <v>26730000</v>
      </c>
      <c r="J11" s="38">
        <v>19800000</v>
      </c>
      <c r="K11" s="38">
        <f>AVERAGE(I11:J11)*0.2195</f>
        <v>5106667.5</v>
      </c>
      <c r="L11" s="38">
        <f>((I11/$G$1)+(J11/$I$1))/2*0.2195</f>
        <v>5475203.3753256025</v>
      </c>
      <c r="M11" s="56" t="s">
        <v>56</v>
      </c>
      <c r="N11" s="57" t="s">
        <v>60</v>
      </c>
    </row>
    <row r="12" spans="1:14" ht="51" x14ac:dyDescent="0.3">
      <c r="A12" s="59" t="s">
        <v>36</v>
      </c>
      <c r="B12" s="35" t="s">
        <v>18</v>
      </c>
      <c r="C12" s="36" t="s">
        <v>29</v>
      </c>
      <c r="D12" s="36" t="s">
        <v>30</v>
      </c>
      <c r="E12" s="37" t="s">
        <v>31</v>
      </c>
      <c r="F12" s="41" t="s">
        <v>59</v>
      </c>
      <c r="G12" s="54" t="s">
        <v>34</v>
      </c>
      <c r="H12" s="55"/>
      <c r="I12" s="42">
        <v>9900000</v>
      </c>
      <c r="J12" s="38">
        <v>10400000</v>
      </c>
      <c r="K12" s="38">
        <f>AVERAGE(I12:J12)*0.2195</f>
        <v>2227925</v>
      </c>
      <c r="L12" s="38">
        <f>((I12/$G$1)+(J12/$I$1))/2*0.2195</f>
        <v>2392497.3778843274</v>
      </c>
      <c r="M12" s="56" t="s">
        <v>56</v>
      </c>
      <c r="N12" s="57" t="s">
        <v>60</v>
      </c>
    </row>
    <row r="13" spans="1:14" ht="51" x14ac:dyDescent="0.3">
      <c r="A13" s="59" t="s">
        <v>37</v>
      </c>
      <c r="B13" s="35" t="s">
        <v>18</v>
      </c>
      <c r="C13" s="36" t="s">
        <v>29</v>
      </c>
      <c r="D13" s="36" t="s">
        <v>30</v>
      </c>
      <c r="E13" s="37" t="s">
        <v>31</v>
      </c>
      <c r="F13" s="41" t="s">
        <v>59</v>
      </c>
      <c r="G13" s="54" t="s">
        <v>34</v>
      </c>
      <c r="H13" s="55"/>
      <c r="I13" s="42">
        <v>50490000</v>
      </c>
      <c r="J13" s="38">
        <v>101400000</v>
      </c>
      <c r="K13" s="38">
        <f>AVERAGE(I13:J13)*0.2195</f>
        <v>16669927.5</v>
      </c>
      <c r="L13" s="38">
        <f>((I13/$G$1)+(J13/$I$1))/2*0.2195</f>
        <v>17952018.317350917</v>
      </c>
      <c r="M13" s="56" t="s">
        <v>56</v>
      </c>
      <c r="N13" s="57" t="s">
        <v>60</v>
      </c>
    </row>
    <row r="14" spans="1:14" ht="51" x14ac:dyDescent="0.3">
      <c r="A14" s="59" t="s">
        <v>38</v>
      </c>
      <c r="B14" s="35" t="s">
        <v>18</v>
      </c>
      <c r="C14" s="36" t="s">
        <v>29</v>
      </c>
      <c r="D14" s="36" t="s">
        <v>30</v>
      </c>
      <c r="E14" s="37" t="s">
        <v>31</v>
      </c>
      <c r="F14" s="41" t="s">
        <v>59</v>
      </c>
      <c r="G14" s="54" t="s">
        <v>34</v>
      </c>
      <c r="H14" s="55"/>
      <c r="I14" s="42">
        <v>16740000</v>
      </c>
      <c r="J14" s="38">
        <v>19900000</v>
      </c>
      <c r="K14" s="38">
        <f>AVERAGE(I14:J14)*0.2195</f>
        <v>4021240</v>
      </c>
      <c r="L14" s="38">
        <f>((I14/$G$1)+(J14/$I$1))/2*0.2195</f>
        <v>4320708.3112422489</v>
      </c>
      <c r="M14" s="56" t="s">
        <v>56</v>
      </c>
      <c r="N14" s="57" t="s">
        <v>60</v>
      </c>
    </row>
    <row r="15" spans="1:14" ht="25.5" x14ac:dyDescent="0.3">
      <c r="A15" s="59" t="s">
        <v>39</v>
      </c>
      <c r="B15" s="35" t="s">
        <v>18</v>
      </c>
      <c r="C15" s="36" t="s">
        <v>29</v>
      </c>
      <c r="D15" s="36" t="s">
        <v>30</v>
      </c>
      <c r="E15" s="37" t="s">
        <v>31</v>
      </c>
      <c r="F15" s="39" t="s">
        <v>6</v>
      </c>
      <c r="G15" s="43" t="s">
        <v>21</v>
      </c>
      <c r="H15" s="44" t="s">
        <v>23</v>
      </c>
      <c r="I15" s="42">
        <v>12000000</v>
      </c>
      <c r="J15" s="38">
        <v>16000000</v>
      </c>
      <c r="K15" s="38">
        <f t="shared" si="2"/>
        <v>14000000</v>
      </c>
      <c r="L15" s="38">
        <f t="shared" si="3"/>
        <v>15050367.672483344</v>
      </c>
      <c r="M15" s="56" t="s">
        <v>56</v>
      </c>
      <c r="N15" s="12"/>
    </row>
    <row r="16" spans="1:14" ht="15.75" thickBot="1" x14ac:dyDescent="0.35">
      <c r="A16" s="60"/>
      <c r="B16" s="10"/>
      <c r="C16" s="10"/>
      <c r="D16" s="10"/>
      <c r="E16" s="21"/>
      <c r="F16" s="10"/>
      <c r="G16" s="10"/>
      <c r="H16" s="17"/>
      <c r="L16" s="13"/>
    </row>
    <row r="17" spans="1:12" s="46" customFormat="1" ht="15.75" thickBot="1" x14ac:dyDescent="0.35">
      <c r="A17" s="61" t="s">
        <v>7</v>
      </c>
      <c r="E17" s="47"/>
      <c r="H17" s="48"/>
      <c r="I17" s="49"/>
      <c r="J17" s="49"/>
      <c r="K17" s="49">
        <f>SUM(K5:K15)</f>
        <v>87334753.5</v>
      </c>
      <c r="L17" s="49">
        <f>SUM(L5:L15)</f>
        <v>93888937.821857497</v>
      </c>
    </row>
    <row r="18" spans="1:12" x14ac:dyDescent="0.3">
      <c r="A18" s="60"/>
      <c r="B18" s="10"/>
      <c r="C18" s="10"/>
      <c r="D18" s="10"/>
      <c r="E18" s="21"/>
      <c r="F18" s="10"/>
      <c r="G18" s="10"/>
      <c r="H18" s="17"/>
    </row>
    <row r="19" spans="1:12" x14ac:dyDescent="0.3">
      <c r="A19" s="62" t="s">
        <v>62</v>
      </c>
    </row>
  </sheetData>
  <autoFilter ref="B3:H3"/>
  <mergeCells count="4">
    <mergeCell ref="G11:H11"/>
    <mergeCell ref="G12:H12"/>
    <mergeCell ref="G13:H13"/>
    <mergeCell ref="G14:H14"/>
  </mergeCells>
  <hyperlinks>
    <hyperlink ref="M5:M15" r:id="rId1" display="OECD (2019)"/>
    <hyperlink ref="M4"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zoomScale="90" zoomScaleNormal="90" workbookViewId="0"/>
  </sheetViews>
  <sheetFormatPr defaultRowHeight="15" x14ac:dyDescent="0.3"/>
  <cols>
    <col min="1" max="1" width="46.85546875" customWidth="1"/>
    <col min="2" max="2" width="16.5703125" customWidth="1"/>
    <col min="3" max="3" width="12.140625" customWidth="1"/>
    <col min="4" max="4" width="10.85546875" customWidth="1"/>
    <col min="5" max="5" width="13.42578125" customWidth="1"/>
    <col min="6" max="6" width="12.42578125" customWidth="1"/>
  </cols>
  <sheetData>
    <row r="1" spans="1:12" ht="15.75" x14ac:dyDescent="0.3">
      <c r="A1" s="50" t="s">
        <v>40</v>
      </c>
    </row>
    <row r="3" spans="1:12" ht="27" x14ac:dyDescent="0.3">
      <c r="A3" s="51" t="s">
        <v>75</v>
      </c>
      <c r="L3" s="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90" zoomScaleNormal="90" workbookViewId="0"/>
  </sheetViews>
  <sheetFormatPr defaultRowHeight="15" x14ac:dyDescent="0.3"/>
  <cols>
    <col min="1" max="1" width="43.42578125" customWidth="1"/>
    <col min="2" max="2" width="20.5703125" customWidth="1"/>
    <col min="3" max="3" width="13.7109375" customWidth="1"/>
    <col min="5" max="5" width="10.7109375" customWidth="1"/>
    <col min="6" max="6" width="13.140625" customWidth="1"/>
    <col min="13" max="13" width="14.42578125" customWidth="1"/>
  </cols>
  <sheetData>
    <row r="1" spans="1:1" ht="15.75" x14ac:dyDescent="0.3">
      <c r="A1" s="52" t="s">
        <v>3</v>
      </c>
    </row>
    <row r="3" spans="1:1" ht="27" x14ac:dyDescent="0.3">
      <c r="A3" s="51"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zoomScale="90" zoomScaleNormal="90" workbookViewId="0"/>
  </sheetViews>
  <sheetFormatPr defaultRowHeight="15" x14ac:dyDescent="0.3"/>
  <cols>
    <col min="1" max="1" width="31.140625" customWidth="1"/>
    <col min="2" max="2" width="21.140625" customWidth="1"/>
    <col min="3" max="3" width="19.85546875" customWidth="1"/>
    <col min="4" max="4" width="12.7109375" customWidth="1"/>
    <col min="5" max="5" width="12.42578125" customWidth="1"/>
    <col min="6" max="6" width="14.42578125" customWidth="1"/>
    <col min="7" max="7" width="16.42578125" customWidth="1"/>
    <col min="8" max="8" width="14.85546875" bestFit="1" customWidth="1"/>
    <col min="9" max="9" width="13.140625" bestFit="1" customWidth="1"/>
    <col min="10" max="10" width="16.28515625" customWidth="1"/>
    <col min="11" max="11" width="19.140625" bestFit="1" customWidth="1"/>
    <col min="12" max="12" width="29.85546875" customWidth="1"/>
    <col min="13" max="13" width="48.42578125" customWidth="1"/>
  </cols>
  <sheetData>
    <row r="1" spans="1:13" ht="16.5" thickBot="1" x14ac:dyDescent="0.35">
      <c r="A1" s="45" t="s">
        <v>42</v>
      </c>
      <c r="B1" s="45"/>
      <c r="C1" s="45"/>
      <c r="E1" s="14" t="s">
        <v>61</v>
      </c>
      <c r="F1" s="15"/>
      <c r="G1" s="15">
        <v>2016</v>
      </c>
      <c r="H1" s="15">
        <v>0.94</v>
      </c>
      <c r="I1" s="15">
        <v>2017</v>
      </c>
      <c r="J1" s="16">
        <v>0.92300000000000004</v>
      </c>
    </row>
    <row r="3" spans="1:13" ht="38.25" x14ac:dyDescent="0.3">
      <c r="A3" s="53" t="s">
        <v>43</v>
      </c>
      <c r="B3" s="53" t="s">
        <v>44</v>
      </c>
      <c r="C3" s="53" t="s">
        <v>45</v>
      </c>
      <c r="D3" s="53" t="s">
        <v>46</v>
      </c>
      <c r="E3" s="53" t="s">
        <v>11</v>
      </c>
      <c r="F3" s="53" t="s">
        <v>47</v>
      </c>
      <c r="G3" s="53" t="s">
        <v>41</v>
      </c>
      <c r="H3" s="53" t="s">
        <v>72</v>
      </c>
      <c r="I3" s="53" t="s">
        <v>73</v>
      </c>
      <c r="J3" s="53" t="s">
        <v>74</v>
      </c>
      <c r="K3" s="53" t="s">
        <v>55</v>
      </c>
      <c r="L3" s="53" t="s">
        <v>16</v>
      </c>
      <c r="M3" s="53" t="s">
        <v>17</v>
      </c>
    </row>
    <row r="4" spans="1:13" ht="120.75" customHeight="1" x14ac:dyDescent="0.3">
      <c r="A4" s="4" t="s">
        <v>48</v>
      </c>
      <c r="B4" s="2" t="s">
        <v>49</v>
      </c>
      <c r="C4" s="2" t="s">
        <v>50</v>
      </c>
      <c r="D4" s="3" t="s">
        <v>21</v>
      </c>
      <c r="E4" s="5" t="s">
        <v>51</v>
      </c>
      <c r="F4" s="2" t="s">
        <v>5</v>
      </c>
      <c r="G4" s="2" t="s">
        <v>52</v>
      </c>
      <c r="H4" s="11">
        <v>1048619500</v>
      </c>
      <c r="I4" s="11">
        <v>1027328500</v>
      </c>
      <c r="J4" s="11">
        <f>AVERAGE(H4:I4)</f>
        <v>1037974000</v>
      </c>
      <c r="K4" s="22">
        <f>((H4/$H$1)+(I4/$J$1))/2</f>
        <v>1114292310.2856088</v>
      </c>
      <c r="L4" s="65" t="s">
        <v>53</v>
      </c>
      <c r="M4" s="64" t="s">
        <v>54</v>
      </c>
    </row>
    <row r="6" spans="1:13" x14ac:dyDescent="0.3">
      <c r="A6" s="2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Fiscal support</vt:lpstr>
      <vt:lpstr>Public finance (domestic)</vt:lpstr>
      <vt:lpstr>Public finance (international)</vt:lpstr>
      <vt:lpstr>SOE investment</vt:lpstr>
    </vt:vector>
  </TitlesOfParts>
  <Manager/>
  <Company>FÖS e.V.</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FÖS - P3 Energie</dc:creator>
  <cp:keywords/>
  <dc:description/>
  <cp:lastModifiedBy>Natalie Brighty</cp:lastModifiedBy>
  <cp:revision/>
  <dcterms:created xsi:type="dcterms:W3CDTF">2015-10-19T12:12:58Z</dcterms:created>
  <dcterms:modified xsi:type="dcterms:W3CDTF">2019-07-19T10:21:47Z</dcterms:modified>
  <cp:category/>
  <cp:contentStatus/>
</cp:coreProperties>
</file>